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025" firstSheet="3" activeTab="3"/>
  </bookViews>
  <sheets>
    <sheet name="vvv" sheetId="1" r:id="rId1"/>
    <sheet name="Income statement Turkish" sheetId="2" r:id="rId2"/>
    <sheet name="Income Statement English" sheetId="3" r:id="rId3"/>
    <sheet name="Assets Turkish" sheetId="4" r:id="rId4"/>
    <sheet name="Assets English" sheetId="5" r:id="rId5"/>
    <sheet name="Liabilities Turkish" sheetId="6" r:id="rId6"/>
    <sheet name="Liabilities English" sheetId="7" r:id="rId7"/>
  </sheets>
  <externalReferences>
    <externalReference r:id="rId10"/>
    <externalReference r:id="rId11"/>
    <externalReference r:id="rId12"/>
  </externalReferences>
  <definedNames>
    <definedName name="brütkar">#REF!</definedName>
    <definedName name="ksoranı">'[3]Gizli Dosya'!#REF!</definedName>
    <definedName name="tarih">'[2]GİRİŞ 1'!$C$3</definedName>
    <definedName name="unvan">'[1]GİRİŞ 1'!$C$2</definedName>
  </definedNames>
  <calcPr fullCalcOnLoad="1"/>
</workbook>
</file>

<file path=xl/sharedStrings.xml><?xml version="1.0" encoding="utf-8"?>
<sst xmlns="http://schemas.openxmlformats.org/spreadsheetml/2006/main" count="1145" uniqueCount="562">
  <si>
    <t>A Y R I N T I L I    G E L İ R    T A B L O S U</t>
  </si>
  <si>
    <t xml:space="preserve">C A R İ   D Ö N E M </t>
  </si>
  <si>
    <t>A -</t>
  </si>
  <si>
    <t>BRÜT SATIŞLAR</t>
  </si>
  <si>
    <t>1-</t>
  </si>
  <si>
    <t>Yurtiçi Satışlar</t>
  </si>
  <si>
    <t>2-</t>
  </si>
  <si>
    <t>Yurtdışı Satışlar</t>
  </si>
  <si>
    <t>3-</t>
  </si>
  <si>
    <t>Diğer Gelirler</t>
  </si>
  <si>
    <t>B -</t>
  </si>
  <si>
    <t>SATIŞ İNDİRİMLERİ (-)</t>
  </si>
  <si>
    <t>Satış İadeleri (-)</t>
  </si>
  <si>
    <t>Satış Iskontoları (-)</t>
  </si>
  <si>
    <t>Diğer İndirimler (-)</t>
  </si>
  <si>
    <t>C -</t>
  </si>
  <si>
    <t>NET SATIŞLAR</t>
  </si>
  <si>
    <t>D -</t>
  </si>
  <si>
    <t>SATIŞLARIN MALİYETİ (-)</t>
  </si>
  <si>
    <t>Satılan Mamuller Maliyeti (-)</t>
  </si>
  <si>
    <t>Satılan Ticari Mallar Maliyeti (-)</t>
  </si>
  <si>
    <t>Satılan Hizmet Maliyeti (-)</t>
  </si>
  <si>
    <t>4-</t>
  </si>
  <si>
    <t>Diğer Satışların Maliyeti (-)</t>
  </si>
  <si>
    <t>BRÜT SATIŞ KARI VEYA ZARARI</t>
  </si>
  <si>
    <t>E -</t>
  </si>
  <si>
    <t>FAALİYET GİDERLERİ (-)</t>
  </si>
  <si>
    <t>Araştırma ve Geliştirme Giderleri (-)</t>
  </si>
  <si>
    <t>Pazarlama, Satış ve Dağıtım Giderleri (-)</t>
  </si>
  <si>
    <t>Genel Yönetim Giderleri (-)</t>
  </si>
  <si>
    <t>FAALİYET KARI VEYA ZARARI</t>
  </si>
  <si>
    <t>F -</t>
  </si>
  <si>
    <t>DİĞER FAALİYETLERDEN OLAĞAN GELİR VE KARLAR</t>
  </si>
  <si>
    <t>İştiraklerden Temettü Gelirleri</t>
  </si>
  <si>
    <t>Bağlı Ortaklıklardan Temettü Geliri</t>
  </si>
  <si>
    <t>Faiz Geliri</t>
  </si>
  <si>
    <t>Komisyon Gelirleri</t>
  </si>
  <si>
    <t>5-</t>
  </si>
  <si>
    <t>Konusu Kalmayan Karşılıklar</t>
  </si>
  <si>
    <t>6-</t>
  </si>
  <si>
    <t>Menkul Kıymetler Satış Karları</t>
  </si>
  <si>
    <t>7-</t>
  </si>
  <si>
    <t>Kambiyo Karları</t>
  </si>
  <si>
    <t>8-</t>
  </si>
  <si>
    <t>Reeskont Faiz Gelirleri</t>
  </si>
  <si>
    <t>9-</t>
  </si>
  <si>
    <t>Enflasyon Düzeltmesi Karları</t>
  </si>
  <si>
    <t>10-</t>
  </si>
  <si>
    <t>Faaliyetle İlgili Diğer Olağan Gelirler ve Karlar</t>
  </si>
  <si>
    <t>G -</t>
  </si>
  <si>
    <t>DİĞER FAALİYETLERDEN OLAĞAN GİDER VE ZARARLARI (-)</t>
  </si>
  <si>
    <t>Komisyon Giderleri (-)</t>
  </si>
  <si>
    <t>Karşılık Giderleri (-)</t>
  </si>
  <si>
    <t>Menkul Kıymet Satış Zararları (-)</t>
  </si>
  <si>
    <t>Kambiyo Zararları (-)</t>
  </si>
  <si>
    <t>Reeskont Faiz Giderleri (-)</t>
  </si>
  <si>
    <t>Enflasyon Düzeltmesi Zararları (-)</t>
  </si>
  <si>
    <t>Faaliyetle İlgili Diğer Olağan Gider ve Zararlar (-)</t>
  </si>
  <si>
    <t>H -</t>
  </si>
  <si>
    <t>FİNANSMAN GİDERLERİ (-)</t>
  </si>
  <si>
    <t>Kısa Vadeli Borçlanma Giderleri (-)</t>
  </si>
  <si>
    <t>Uzun Vadeli Borçlanma Giderleri (-)</t>
  </si>
  <si>
    <t>OLAĞAN KAR VEYA ZARAR</t>
  </si>
  <si>
    <t>I -</t>
  </si>
  <si>
    <t>OLAĞANDIŞI GELİR VE KARLAR</t>
  </si>
  <si>
    <t>Önceki Dönem Gelir ve Karları</t>
  </si>
  <si>
    <t>Diğer Olağandışı Gelir ve Karlar</t>
  </si>
  <si>
    <t>J -</t>
  </si>
  <si>
    <t>OLAĞAN DIŞI GİDER VE ZARARLAR (-)</t>
  </si>
  <si>
    <t>Çalışmayan Kısım Gider ve Zararları (-)</t>
  </si>
  <si>
    <t>Önceki Dönem Gider ve Zararları (-)</t>
  </si>
  <si>
    <t>Diğer Olağandışı Gider ve Zararlar (-)</t>
  </si>
  <si>
    <t>DÖNEM KARI VEYA ZARARI</t>
  </si>
  <si>
    <t>K -</t>
  </si>
  <si>
    <t>DÖNEM KARI  VERGİ VE DİĞER YASAL YÜK. KRŞ. (-)</t>
  </si>
  <si>
    <t>DÖNEM NET KARI VEYA ZARARI</t>
  </si>
  <si>
    <t>I.</t>
  </si>
  <si>
    <t>A.</t>
  </si>
  <si>
    <t xml:space="preserve"> 1.</t>
  </si>
  <si>
    <t>2.</t>
  </si>
  <si>
    <t>Finansal Kiralama İşlemlerinden Borçlar</t>
  </si>
  <si>
    <t>3.</t>
  </si>
  <si>
    <t>Ertelenmiş Finansal Kiralama Borçlanma Maliyetleri (-)</t>
  </si>
  <si>
    <t>4.</t>
  </si>
  <si>
    <t>5.</t>
  </si>
  <si>
    <t>6.</t>
  </si>
  <si>
    <t>7.</t>
  </si>
  <si>
    <t>8.</t>
  </si>
  <si>
    <t>9.</t>
  </si>
  <si>
    <t>Diğer Mali Borçlar</t>
  </si>
  <si>
    <t>B.</t>
  </si>
  <si>
    <t xml:space="preserve"> 2.</t>
  </si>
  <si>
    <t xml:space="preserve"> 3.</t>
  </si>
  <si>
    <t xml:space="preserve"> 4.</t>
  </si>
  <si>
    <t xml:space="preserve"> 5.</t>
  </si>
  <si>
    <t>C.</t>
  </si>
  <si>
    <t xml:space="preserve"> 6.</t>
  </si>
  <si>
    <t>D.</t>
  </si>
  <si>
    <t>1.</t>
  </si>
  <si>
    <t>Alınan Sipariş Avansları</t>
  </si>
  <si>
    <t>Alınan Diğer Avanslar</t>
  </si>
  <si>
    <t>E.</t>
  </si>
  <si>
    <t>Yıllara Yaygın İnşaat Enflasyon Düzeltme Hesabı</t>
  </si>
  <si>
    <t>F.</t>
  </si>
  <si>
    <t>G.</t>
  </si>
  <si>
    <t>H.</t>
  </si>
  <si>
    <t>Merkez ve Şubeler Cari Hesabı</t>
  </si>
  <si>
    <t>II.</t>
  </si>
  <si>
    <t>III.</t>
  </si>
  <si>
    <t xml:space="preserve">B. </t>
  </si>
  <si>
    <t>Kazanılmamış Finansal Kiralama Faiz Gelirleri (-)</t>
  </si>
  <si>
    <t>Diğer Ticari Alacaklar</t>
  </si>
  <si>
    <t xml:space="preserve"> 7.</t>
  </si>
  <si>
    <t xml:space="preserve"> 8.</t>
  </si>
  <si>
    <t>Stok Değer Düşüklüğü Karşılığı (-)</t>
  </si>
  <si>
    <t>Yıllara Yaygın İnşaat ve Onarım Maliyetleri</t>
  </si>
  <si>
    <t>Taşeronlara Verilen Avanslar</t>
  </si>
  <si>
    <t xml:space="preserve"> 9.</t>
  </si>
  <si>
    <t>10.</t>
  </si>
  <si>
    <t>Birikmiş Amortismanlar (-)</t>
  </si>
  <si>
    <t>Elden Çıkarılacak Stoklar ve Maddi Duran Varlıklar</t>
  </si>
  <si>
    <t>Peşin Ödenen Vergiler ve Fonlar</t>
  </si>
  <si>
    <t>ASSETS</t>
  </si>
  <si>
    <t>CURRENT ASSETS</t>
  </si>
  <si>
    <t xml:space="preserve">Cash </t>
  </si>
  <si>
    <t>Cheques Received</t>
  </si>
  <si>
    <t>Banks</t>
  </si>
  <si>
    <t>Cheques Given and Payment Orders(-)</t>
  </si>
  <si>
    <t>Other Liguid Assets</t>
  </si>
  <si>
    <t>Marketable Securities</t>
  </si>
  <si>
    <t>Private Sector Bonds, Notes and Shares</t>
  </si>
  <si>
    <t>Public Sector Bonds, Notes And Shares</t>
  </si>
  <si>
    <t>Other Marketable Securities</t>
  </si>
  <si>
    <t>Notes Receivable</t>
  </si>
  <si>
    <t>Deposıts and Guarantees Given</t>
  </si>
  <si>
    <t>Doubtful Trade Receıvables</t>
  </si>
  <si>
    <t>Provisions for Doubtful Trade Receivables (-)</t>
  </si>
  <si>
    <t>Other Receivables</t>
  </si>
  <si>
    <t>Customers</t>
  </si>
  <si>
    <t>Receivables From Personnel</t>
  </si>
  <si>
    <t>Discounts on Notes Receivables(-)</t>
  </si>
  <si>
    <t>Provision for Other Doubtful Receivables(-)</t>
  </si>
  <si>
    <t>Other Doubtful Receıvables</t>
  </si>
  <si>
    <t>Raw Materials and Supplies</t>
  </si>
  <si>
    <t>Finished Goods</t>
  </si>
  <si>
    <t>Contract Progress Cost</t>
  </si>
  <si>
    <t>Prepaid Expenses and Income Accruals for the Following Months</t>
  </si>
  <si>
    <t>Prepaid Expense for The Following Months</t>
  </si>
  <si>
    <t>Income Accruals</t>
  </si>
  <si>
    <t>Other Current Assets</t>
  </si>
  <si>
    <t>Deferred VAT</t>
  </si>
  <si>
    <t>Deductible VAT</t>
  </si>
  <si>
    <t>Other VAT</t>
  </si>
  <si>
    <t>Prepaid Tax and Funds</t>
  </si>
  <si>
    <t>Work Advance</t>
  </si>
  <si>
    <t>Advance Given To Personnel</t>
  </si>
  <si>
    <t>Financial Non-Current Assets</t>
  </si>
  <si>
    <t>Subsidiaries</t>
  </si>
  <si>
    <t>Tangible Fix Assets</t>
  </si>
  <si>
    <t>Land</t>
  </si>
  <si>
    <t>Buildings</t>
  </si>
  <si>
    <t xml:space="preserve">Machinery,Equipment and Installatıons </t>
  </si>
  <si>
    <t>Motor Vehıcles</t>
  </si>
  <si>
    <t>Furniture and Fixtures</t>
  </si>
  <si>
    <t>Accumulated Depreciation(-)</t>
  </si>
  <si>
    <t>Construction in Progress</t>
  </si>
  <si>
    <t>Other Tangible Fix Assets</t>
  </si>
  <si>
    <t>Fix Assets Advances Given</t>
  </si>
  <si>
    <t>Intangible Assets</t>
  </si>
  <si>
    <t>Rights</t>
  </si>
  <si>
    <t>Research and Development Expenses</t>
  </si>
  <si>
    <t>Assets Subject to Depletion</t>
  </si>
  <si>
    <t>Research Expenses</t>
  </si>
  <si>
    <t>Preperation and Development Expenses</t>
  </si>
  <si>
    <t>Prepaid Expenses and Income Accruals for the Following Years</t>
  </si>
  <si>
    <t>Other Non-Current Assets</t>
  </si>
  <si>
    <t>LIABILITIES</t>
  </si>
  <si>
    <t>SHORT-TERM LIABILITIES</t>
  </si>
  <si>
    <t>Financial Liabilities</t>
  </si>
  <si>
    <t>Bank Loans</t>
  </si>
  <si>
    <t>Other Marketable Securities Issued</t>
  </si>
  <si>
    <t>Other Financial Liabilities</t>
  </si>
  <si>
    <t>Trade Payables</t>
  </si>
  <si>
    <t>Suppliers</t>
  </si>
  <si>
    <t>Notes Payable</t>
  </si>
  <si>
    <t>Deposits and Guarentees Taken</t>
  </si>
  <si>
    <t>Other Trade Payables</t>
  </si>
  <si>
    <t>Advances Received</t>
  </si>
  <si>
    <t>Contract Progress Income</t>
  </si>
  <si>
    <t>Taxes Payable and Other Liabilities</t>
  </si>
  <si>
    <t>Taxes And Funds Payables</t>
  </si>
  <si>
    <t>Other Liabilities</t>
  </si>
  <si>
    <t>Provisions for Liabilities and Expenses</t>
  </si>
  <si>
    <t>Provision for Other Liabilities and Expenses</t>
  </si>
  <si>
    <t>Expense Accruals</t>
  </si>
  <si>
    <t>Other Short Term Liabilities</t>
  </si>
  <si>
    <t>Head Office and Branch Current Accounts</t>
  </si>
  <si>
    <t>LONG-TERM LIABILITIES</t>
  </si>
  <si>
    <t>Bonds Issued</t>
  </si>
  <si>
    <t>Other Long-Term Liabilities</t>
  </si>
  <si>
    <t>Advace Received</t>
  </si>
  <si>
    <t>Provisions for Other Liabilities and Expenses</t>
  </si>
  <si>
    <t>Installation Participation</t>
  </si>
  <si>
    <t>SHARE HOLDERS' EQUITY</t>
  </si>
  <si>
    <t>Paid-in Capital</t>
  </si>
  <si>
    <t>Capital</t>
  </si>
  <si>
    <t>Unpaid Capital(-)</t>
  </si>
  <si>
    <t>Capital Reserves</t>
  </si>
  <si>
    <t>Share Premium</t>
  </si>
  <si>
    <t>Share Premium of Cancelled Shares</t>
  </si>
  <si>
    <t>Revaluation Fund of Investments</t>
  </si>
  <si>
    <t>Other Capital Reserves</t>
  </si>
  <si>
    <t>Legal Reserves</t>
  </si>
  <si>
    <t>Extraordinary Reserves</t>
  </si>
  <si>
    <t>Special Funds</t>
  </si>
  <si>
    <t>Accumulated Deficit(-)</t>
  </si>
  <si>
    <t>Net Profit(Loss) for The Period</t>
  </si>
  <si>
    <t>TOTAL LIABILITIES</t>
  </si>
  <si>
    <t>TOTAL ASSETS</t>
  </si>
  <si>
    <t>DETAILED INCOME STATEMENT</t>
  </si>
  <si>
    <t>PRIOR PERIOD</t>
  </si>
  <si>
    <t>CURRENT PERIOD</t>
  </si>
  <si>
    <t>GROSS SALES</t>
  </si>
  <si>
    <t>Domestic Sales</t>
  </si>
  <si>
    <t>Export Sales</t>
  </si>
  <si>
    <t>Other Sales</t>
  </si>
  <si>
    <t>Sales Returns (-)</t>
  </si>
  <si>
    <t>Sales Discounts (-)</t>
  </si>
  <si>
    <t>Other Discounts (-)</t>
  </si>
  <si>
    <t>NET SALES</t>
  </si>
  <si>
    <t>GROSS PROFİT/LOSS</t>
  </si>
  <si>
    <t>Dividend Income from Subsidiaries</t>
  </si>
  <si>
    <t>Interest Income</t>
  </si>
  <si>
    <t>Commission Income</t>
  </si>
  <si>
    <t>Gains on Marketable Securities' Sales</t>
  </si>
  <si>
    <t>Other Income and Profit from Operations</t>
  </si>
  <si>
    <t>Commision Expenses (-)</t>
  </si>
  <si>
    <t>Provision Expenses (-)</t>
  </si>
  <si>
    <t>Losses on Marketable Securities' Sales(-)</t>
  </si>
  <si>
    <t>Other Expenses and Losses (-)</t>
  </si>
  <si>
    <t>FINANCIAL EXPENSES (-)</t>
  </si>
  <si>
    <t>EXTRAORDINARY EXPENSE AND LOSS</t>
  </si>
  <si>
    <t>Other Extraordinary Expense and Loss (-)</t>
  </si>
  <si>
    <t>PROFIT/(LOSS) FOR THE PERIOD</t>
  </si>
  <si>
    <t>PROVISIONS FOR TAXATION AND OTHER LEGAL LIABILITIES(-)</t>
  </si>
  <si>
    <t>Trade Receivables</t>
  </si>
  <si>
    <t>Research and Development Expenses (-)</t>
  </si>
  <si>
    <t>Marketing, Selling and Distribution Expenses (-)</t>
  </si>
  <si>
    <t>General Adminitrative Expenses (-)</t>
  </si>
  <si>
    <t>Inventories</t>
  </si>
  <si>
    <t>Detailed Balance Sheet</t>
  </si>
  <si>
    <t>Prior Period</t>
  </si>
  <si>
    <t>Current Period</t>
  </si>
  <si>
    <t>Liquıd Assets</t>
  </si>
  <si>
    <t>Pozitive Distinction from Capital Adjustment</t>
  </si>
  <si>
    <t>Negative Distinction from Capital Adjustment (-)</t>
  </si>
  <si>
    <t>DÜZELTİLMİŞ AYRINTILI BİLANÇO</t>
  </si>
  <si>
    <t>A K T İ F   (VARLIKLAR)</t>
  </si>
  <si>
    <t>DÖNEN VARLIKLAR</t>
  </si>
  <si>
    <t>Hazır Değerler</t>
  </si>
  <si>
    <t>Kasa</t>
  </si>
  <si>
    <t>Alınan Çekler</t>
  </si>
  <si>
    <t>Bankalar</t>
  </si>
  <si>
    <t>Verilen Çek ve Ödeme Emirleri (-)</t>
  </si>
  <si>
    <t>Diğer Hazır Değerler</t>
  </si>
  <si>
    <t>Menkul Kıymetler</t>
  </si>
  <si>
    <t>Hisse Senetleri</t>
  </si>
  <si>
    <t>Özel Kesim Tahvil, Senet, Bonoları</t>
  </si>
  <si>
    <t>Kamu Kesim Tahvil,Senet, Bonoları</t>
  </si>
  <si>
    <t>Diğer Menkul Kıymetler</t>
  </si>
  <si>
    <t>Menkul Kıymet Değer Düşüklüğü Karşılığı (-)</t>
  </si>
  <si>
    <t>Ticari Alacaklar</t>
  </si>
  <si>
    <t>Alıcılar</t>
  </si>
  <si>
    <t>AlacakSenetleri</t>
  </si>
  <si>
    <t>Alacak Senetleri Reeskontu (-)</t>
  </si>
  <si>
    <t>Verilen Depozito ve Teminatlar</t>
  </si>
  <si>
    <t>Şüpheli Ticari Alacaklar</t>
  </si>
  <si>
    <t>Şüpheli Ticari Alacak Karşılığı (-)</t>
  </si>
  <si>
    <t>Diğer Alacaklar</t>
  </si>
  <si>
    <t>Ortaklardan Alacaklar</t>
  </si>
  <si>
    <t>İştiraklerden Alacaklar</t>
  </si>
  <si>
    <t>Bağlı Ortaklıklardan Alacaklar</t>
  </si>
  <si>
    <t>Personelden Alacaklar</t>
  </si>
  <si>
    <t>Diğer Çeşitli Alacaklar</t>
  </si>
  <si>
    <t>Diğer Alacak Senetleri Reeskontu (-)</t>
  </si>
  <si>
    <t>Şüpheli Diğer Alacaklar</t>
  </si>
  <si>
    <t>Şüpheli Diğer Alacaklar Karşılığı (-)</t>
  </si>
  <si>
    <t>Stoklar</t>
  </si>
  <si>
    <t>İlk Madde ve Malzeme</t>
  </si>
  <si>
    <t>Yarı Mamuller</t>
  </si>
  <si>
    <t>Mamuller</t>
  </si>
  <si>
    <t>Ticari Mallar</t>
  </si>
  <si>
    <t>Diğer Stoklar</t>
  </si>
  <si>
    <t>Verilen Sipariş Avansları</t>
  </si>
  <si>
    <t>Yıllara Yaygın İnşaat Maliyetleri</t>
  </si>
  <si>
    <t>Gelecek Aylara Ait Giderler  ve Gelir Tahakkukları</t>
  </si>
  <si>
    <t>Gelecek Aylara Ait Giderler</t>
  </si>
  <si>
    <t>Gelir Tahakkukları</t>
  </si>
  <si>
    <t>Diğer Dönen Varlıklar</t>
  </si>
  <si>
    <t>Devreden KDV</t>
  </si>
  <si>
    <t>İndirilecek KDV</t>
  </si>
  <si>
    <t>Diğer KDV</t>
  </si>
  <si>
    <t>Peşin Ödenen Vergi ve Fonlar</t>
  </si>
  <si>
    <t>İş Avansları</t>
  </si>
  <si>
    <t>Personel Avansları</t>
  </si>
  <si>
    <t>Sayım Tesellüm Noksanları</t>
  </si>
  <si>
    <t>Diğer Çeşitli Dönen Varlıklar</t>
  </si>
  <si>
    <t>Diğer Dönen Varlıklar Karşılığı (-)</t>
  </si>
  <si>
    <t>DURAN VARLIKLAR</t>
  </si>
  <si>
    <t>Alacak Senetleri</t>
  </si>
  <si>
    <t>Şüpheli Alacaklar Karşılığı (-)</t>
  </si>
  <si>
    <t>Mali Duran Varlıklar</t>
  </si>
  <si>
    <t>Bağlı Menkul Kıymetler</t>
  </si>
  <si>
    <t>Bağlı Menkul Kıymetler Değer Düşüklüğü Karşılığı (-)</t>
  </si>
  <si>
    <t>İştirakler</t>
  </si>
  <si>
    <t>İştiraklere Sermaye Taahhütleri (-)</t>
  </si>
  <si>
    <t>İştirakler Sermaye Payları Değer Düşüklüğü Karşılığı (-)</t>
  </si>
  <si>
    <t>Bağlı Ortaklıklar</t>
  </si>
  <si>
    <t>Bağlı Ortaklık Sermaye Taahhütleri (-)</t>
  </si>
  <si>
    <t>Bağlı Ortaklıklar Sermaye Payları Değer Düşüklüğü Krş. (-)</t>
  </si>
  <si>
    <t xml:space="preserve">Diğer Mali Duran Varlıklar </t>
  </si>
  <si>
    <t>Diğer Mali Duran Varlıklar Değer Düşüklüğü Krş. (-)</t>
  </si>
  <si>
    <t>Maddi Duran Varlıklar</t>
  </si>
  <si>
    <t>Arazi ve Arsalar</t>
  </si>
  <si>
    <t xml:space="preserve">Yeraltı ve Yerüstü Düzenleri </t>
  </si>
  <si>
    <t>Binalar</t>
  </si>
  <si>
    <t>Tesis, Makina ve Cihazlar</t>
  </si>
  <si>
    <t>Taşıtlar</t>
  </si>
  <si>
    <t>Demirbaşlar</t>
  </si>
  <si>
    <t>Diğer Maddi Duran Varlıklar</t>
  </si>
  <si>
    <t>Yapılmakta Olan Yatırımlar</t>
  </si>
  <si>
    <t>Verilen Avanslar</t>
  </si>
  <si>
    <t>Maddi Olmayan Duran Varlıklar</t>
  </si>
  <si>
    <t>Haklar</t>
  </si>
  <si>
    <t>Şerefiyeler</t>
  </si>
  <si>
    <t>Kuruluş ve Örgütlenme Giderleri</t>
  </si>
  <si>
    <t>Araştırma ve Geliştirme Giderleri</t>
  </si>
  <si>
    <t>Özel Maliyetler</t>
  </si>
  <si>
    <t>Diğer Maddi Olmayan Duran Varlıklar</t>
  </si>
  <si>
    <t>Özel Tükenmeye Tabi Varlıklar</t>
  </si>
  <si>
    <t>Arama Giderleri</t>
  </si>
  <si>
    <t>Hazırlık ve Geliştirme Giderleri</t>
  </si>
  <si>
    <t xml:space="preserve">Diğer Özel Tükenmeye Tabi Varlıklar </t>
  </si>
  <si>
    <t>Birikmiş Tükenme Payları (-)</t>
  </si>
  <si>
    <t>Gelecek Yıllar Gider/Gelir Tahakkukları</t>
  </si>
  <si>
    <t>Gelecek Yıllara Ait Giderler</t>
  </si>
  <si>
    <t>Diğer Duran Varlıklar</t>
  </si>
  <si>
    <t>Gelecek Yıllarda İndirilecek KDV</t>
  </si>
  <si>
    <t>Gelecek Yıllar İhtiyacı Stoklar</t>
  </si>
  <si>
    <t>Diğer Çeşitli Duran Varlıklar</t>
  </si>
  <si>
    <t>AKTİF (VARLIKLAR) TOPLAMI</t>
  </si>
  <si>
    <t>KISA VADELİ YABANCI KAYNAKLAR</t>
  </si>
  <si>
    <t>Mali Borçlar</t>
  </si>
  <si>
    <t>Banka Kredileri</t>
  </si>
  <si>
    <t>Uzun Vadeli Kredilerin Ana Para,Taksitleri ve Faizleri</t>
  </si>
  <si>
    <t>Tahvil Anapara, Borç, Taksit Faizi</t>
  </si>
  <si>
    <t>Çıkarılmış Bonolar ve Senetler</t>
  </si>
  <si>
    <t>Çıkarılmış Diğer Menkul Kıymetler</t>
  </si>
  <si>
    <t>Menkul Kıymetler İhraç Farkı (-)</t>
  </si>
  <si>
    <t>Ticari Borçlar</t>
  </si>
  <si>
    <t>Satıcılar</t>
  </si>
  <si>
    <t>Borç Senetleri</t>
  </si>
  <si>
    <t>Borç Senetleri Reeskontu (-)</t>
  </si>
  <si>
    <t>Alınan Depozito ve Teminatlar</t>
  </si>
  <si>
    <t>Diğer Ticari Borçlar</t>
  </si>
  <si>
    <t>Diğer Borçlar</t>
  </si>
  <si>
    <t>Ortaklara Borçlar</t>
  </si>
  <si>
    <t>İştiraklere Borçlar</t>
  </si>
  <si>
    <t>Bağlı Ortaklıklara Borçlar</t>
  </si>
  <si>
    <t>Personele Borçlar</t>
  </si>
  <si>
    <t>Diğer Çeşitli Borçlar</t>
  </si>
  <si>
    <t>Diğer Borç Senetleri Reeskontu (-)</t>
  </si>
  <si>
    <t>Alınan Avanslar</t>
  </si>
  <si>
    <t>Yıllara Yaygın İnşaat Hakedişleri</t>
  </si>
  <si>
    <t>Yıllara Yaygın İnşaat ve Onarım Hakedişleri</t>
  </si>
  <si>
    <t>Ödenecek Vergi ve Diğer Yükümlülükler</t>
  </si>
  <si>
    <t>Ödenecek Vergi ve Fonlar</t>
  </si>
  <si>
    <t>Ödenecek Sosyal Güvenlik Kesintileri</t>
  </si>
  <si>
    <t>Vadesi Geçmiş Ertelenmiş veya Taks. Vergi ve Diğer Yük.</t>
  </si>
  <si>
    <t>Ödenecek Diğer Yükümlülükler</t>
  </si>
  <si>
    <t>Borç ve Gider Karşılıkları</t>
  </si>
  <si>
    <t>Dönem Karı Vergi ve Diğer Yasal Yükümlülük Karşılığı</t>
  </si>
  <si>
    <t>Dönem Karı Peşin Ödenen Vergi ve Diğer Yük. (-)</t>
  </si>
  <si>
    <t>Kıdem Tazminatı Karşılığı</t>
  </si>
  <si>
    <t>Diğer Borç ve Gider Karşılıkları</t>
  </si>
  <si>
    <t>Gelecek Aylar Gelir/Gider Tahakkukları</t>
  </si>
  <si>
    <t>Gelecek Aylara Ait Gelirler</t>
  </si>
  <si>
    <t>Gider Tahakkukları</t>
  </si>
  <si>
    <t>Diğer Kısa Vadeli Yabancı Kaynaklar</t>
  </si>
  <si>
    <t>Sayım ve Tesellüm Fazlaları</t>
  </si>
  <si>
    <t>Diğer Çeşitli Yabancı Kaynaklar</t>
  </si>
  <si>
    <t>UZUN VADELİ YABANCI KAYNAKLAR</t>
  </si>
  <si>
    <t>Çıkarılmış Tahviller</t>
  </si>
  <si>
    <t>Kamuya Olan Ertelenmiş veya Taksitlendirilmiş Borçlar</t>
  </si>
  <si>
    <t>Kıdem Tazminatı Karşılıkları</t>
  </si>
  <si>
    <t>Gelecek Yıllara Ait Gelirler ve Gider Tahakkukları</t>
  </si>
  <si>
    <t>Gelecek Yıllara Ait Gelirler</t>
  </si>
  <si>
    <t>Diğer Uzun Vadeli Yabancı Kaynaklar</t>
  </si>
  <si>
    <t>Gelecek Yıllara Ertelenen veya Terkin Edilecek KDV</t>
  </si>
  <si>
    <t>Tesise Katılma Payları</t>
  </si>
  <si>
    <t>Diğer Çeşitli Uzun Vadeli Yabancı Kaynaklar</t>
  </si>
  <si>
    <t>ÖZ KAYNAKLAR</t>
  </si>
  <si>
    <t>Ödenmiş Sermaye</t>
  </si>
  <si>
    <t>Sermaye</t>
  </si>
  <si>
    <t>Ödenmemiş Sermaye (-)</t>
  </si>
  <si>
    <t>Sermaye Düzeltmesi Olumlu Farkları</t>
  </si>
  <si>
    <t>Sermaye Düzeltmesi Olumsuz Farkları (-)</t>
  </si>
  <si>
    <t>Sermaye Yedekleri</t>
  </si>
  <si>
    <t>Hisse Senedi İhraç Primleri</t>
  </si>
  <si>
    <t>Hisse Senedi İptal Karları</t>
  </si>
  <si>
    <t>Diğer Sermaye Yedekleri</t>
  </si>
  <si>
    <t>Kar Yedekleri</t>
  </si>
  <si>
    <t>Yasal Yedekler</t>
  </si>
  <si>
    <t>Statü Yedekleri</t>
  </si>
  <si>
    <t>Olağanüstü Yedekler</t>
  </si>
  <si>
    <t>Diğer Kar Yedekleri</t>
  </si>
  <si>
    <t>Özel Fonlar</t>
  </si>
  <si>
    <t>Geçmiş Yıllar Karları</t>
  </si>
  <si>
    <t>Geçmiş Yıllar Zararları (-)</t>
  </si>
  <si>
    <t>Dönem Net Karı (Zararı)</t>
  </si>
  <si>
    <t>PASİF (KAYNAKLAR) TOPLAMI</t>
  </si>
  <si>
    <t xml:space="preserve">Ö N C E K İ   D Ö N E M </t>
  </si>
  <si>
    <t>LÜTFEN  AŞAGIDAKİ BİLGİLERİ DOLDURUNUZ</t>
  </si>
  <si>
    <t>DÖVİZ CİNSİ</t>
  </si>
  <si>
    <t>CARİ DÖNEM DÖVİZ KURU</t>
  </si>
  <si>
    <t>ÖNCEKİ DÖNEM DÖVİZ KURU</t>
  </si>
  <si>
    <t>SALES DISCOUNTS (-)</t>
  </si>
  <si>
    <t>COST OF SALES(-)</t>
  </si>
  <si>
    <t>Cost of Goods Solds(Product)  (-)</t>
  </si>
  <si>
    <t>Cost of Other Sales (-)</t>
  </si>
  <si>
    <t>OPERATING EXPENSES (-)</t>
  </si>
  <si>
    <t>OPERATING PROFIT/LOSS</t>
  </si>
  <si>
    <t>INCOME AND PROFIT FROM OTHER OPERATIONS</t>
  </si>
  <si>
    <t>Idle Capacity Expenses and Losses (-)</t>
  </si>
  <si>
    <t>Previous Period Expenses and Losses (-)</t>
  </si>
  <si>
    <t>M.D.V. Yeniden Değerleme Artışları</t>
  </si>
  <si>
    <t>İştirakler Yeniden Değerleme Artışları</t>
  </si>
  <si>
    <t>Provision for Decrease in Value of Marketable Sec.(-)</t>
  </si>
  <si>
    <t>Rediscount on Notes Receivables (-)</t>
  </si>
  <si>
    <t>Unearned Lease Interest Income (-)</t>
  </si>
  <si>
    <t>Other Trade Receivables</t>
  </si>
  <si>
    <t>Due from Shareholders</t>
  </si>
  <si>
    <t>Due from Affiliates</t>
  </si>
  <si>
    <t>Due from Subsidiaries</t>
  </si>
  <si>
    <t>Due from Personnel</t>
  </si>
  <si>
    <t>Semi-finished Goods in Production</t>
  </si>
  <si>
    <t>Trade Goods</t>
  </si>
  <si>
    <t>Other Inventories</t>
  </si>
  <si>
    <t>Provision for Inventories (-)</t>
  </si>
  <si>
    <t>Contract Progress Costs</t>
  </si>
  <si>
    <t>Advances Given to Sub-Contractors</t>
  </si>
  <si>
    <t>Provision for Other Current Assets (-)</t>
  </si>
  <si>
    <t>LONG TERM ASSETS</t>
  </si>
  <si>
    <t>Rediscount on Other Notes Receivable (-)</t>
  </si>
  <si>
    <t>Long Term Securities</t>
  </si>
  <si>
    <t>Capital Commitments for Subsidiaries (-)</t>
  </si>
  <si>
    <t>Decrease in Value of Subsidiaries Shares (-)</t>
  </si>
  <si>
    <t>Land Improvements</t>
  </si>
  <si>
    <t>Goodwill</t>
  </si>
  <si>
    <t>Special Cost</t>
  </si>
  <si>
    <t>Other Intangible Fixed Assets</t>
  </si>
  <si>
    <t xml:space="preserve">Inventories and Tangible Fixed Assets to be Sold </t>
  </si>
  <si>
    <t>Prepaid Expenses and Funds</t>
  </si>
  <si>
    <t>Other Fixed Assets</t>
  </si>
  <si>
    <t>Decrease in Value of Stocks (-)</t>
  </si>
  <si>
    <t>Accumulated Depreciation (-)</t>
  </si>
  <si>
    <t>P A S İ F</t>
  </si>
  <si>
    <t>Deferred Lease Interest Payables (-)</t>
  </si>
  <si>
    <t>Current Maturities of Bonds and Accrued Interest</t>
  </si>
  <si>
    <t>Bonds and Notes Issued</t>
  </si>
  <si>
    <t>Other Securities Issued</t>
  </si>
  <si>
    <t>Value Difference of Securities Issued (-)</t>
  </si>
  <si>
    <t>Rediscount on Notes Payables (-)</t>
  </si>
  <si>
    <t>Deposits and Guarantees Received</t>
  </si>
  <si>
    <t>Due to Shareholders</t>
  </si>
  <si>
    <t>Due to Affiliates</t>
  </si>
  <si>
    <t>Due to Subsidiaries</t>
  </si>
  <si>
    <t>Due to Personnel</t>
  </si>
  <si>
    <t>Rediscount on Other Notes Payable (-)</t>
  </si>
  <si>
    <t>Value Differences of Securities Inssued (-)</t>
  </si>
  <si>
    <t>Other Payables</t>
  </si>
  <si>
    <t>Rediscount on Notes Payable (-)</t>
  </si>
  <si>
    <t>Other Long Term Liabilities</t>
  </si>
  <si>
    <t>Profit Reserves</t>
  </si>
  <si>
    <t>Revaluation Fund of Tangible Fixed Assets</t>
  </si>
  <si>
    <t>Provisions No Longer Required</t>
  </si>
  <si>
    <t>Foreign Exchange Gain</t>
  </si>
  <si>
    <t>Discount on Interest Gain</t>
  </si>
  <si>
    <t>Gains from Inflation Adjustment</t>
  </si>
  <si>
    <t>EXPENSES AND LOSS FROM OTHER OPERATIONS</t>
  </si>
  <si>
    <t>Foreign Exchange Losses (-)</t>
  </si>
  <si>
    <t>Interest Expenses on Discounted Notes (-)</t>
  </si>
  <si>
    <t>Loss from Inflation Adjustment (-)</t>
  </si>
  <si>
    <t>Long-Term Borrowing Expenses (-)</t>
  </si>
  <si>
    <t>Short-Term Borrowing Expenses (-)</t>
  </si>
  <si>
    <t>OPERATIONAL PROFIT/(LOSS)</t>
  </si>
  <si>
    <t>EXTRAORDINARY INCOME AND PROFIT</t>
  </si>
  <si>
    <t>Income and Profit Relating to Previous Years</t>
  </si>
  <si>
    <t>Other Extraordinary Expenses and Loss (-)</t>
  </si>
  <si>
    <t>NET PROFIT/(LOSS) FOR THE PERIOD</t>
  </si>
  <si>
    <t>Cost of Commercial Goods Sold (-)</t>
  </si>
  <si>
    <t>Cost of Services Sold (-)</t>
  </si>
  <si>
    <t>Common Stocks</t>
  </si>
  <si>
    <t>Advances Given to Suppliers</t>
  </si>
  <si>
    <t>Contract Progress Inflation</t>
  </si>
  <si>
    <t>Stock Count and Delivery Shortages</t>
  </si>
  <si>
    <t>Provison for Doubtful Receivables</t>
  </si>
  <si>
    <t>Decrease in Value of Long Term Marketable Securities (-)</t>
  </si>
  <si>
    <t>Participations</t>
  </si>
  <si>
    <t>Due from Participations</t>
  </si>
  <si>
    <t>Capital Commitments for Participations (-)</t>
  </si>
  <si>
    <t>Decrease in Value of Participations' Shares (-)</t>
  </si>
  <si>
    <t>Other Financial Assets</t>
  </si>
  <si>
    <t>Decrease in Value of Other Financial Assets (-)</t>
  </si>
  <si>
    <t>Pre-operating Expenses</t>
  </si>
  <si>
    <t>Accumulated Amortization(-)</t>
  </si>
  <si>
    <t>Other Depletable Assets</t>
  </si>
  <si>
    <t>Accumulated Depletion (-)</t>
  </si>
  <si>
    <t>Advances Given</t>
  </si>
  <si>
    <t>Prepaid Expenses for the Following Years</t>
  </si>
  <si>
    <t>VAT Deductible for the Following Years</t>
  </si>
  <si>
    <t>Long Term Stocks</t>
  </si>
  <si>
    <t>Leasing Payables</t>
  </si>
  <si>
    <t>Interest Payables of Deferred Lease Costs (-)</t>
  </si>
  <si>
    <t>Current Maturities of Long Term Credits and Accrued Interest</t>
  </si>
  <si>
    <t>Other Advances Received</t>
  </si>
  <si>
    <t>Inflation  Adjustments on Contract Progress Income</t>
  </si>
  <si>
    <t>Social Security Premiums Payable</t>
  </si>
  <si>
    <t>Other Liabilities Payable</t>
  </si>
  <si>
    <t>Overdue,Deferred or Restructed Taxes and Other Libilities</t>
  </si>
  <si>
    <t>Prov. for Income Taxes and Oth.Legal Liabilities</t>
  </si>
  <si>
    <t>Prepaid Taxes and Funds on Profit for the Period</t>
  </si>
  <si>
    <t>Provision for Employee Termination Benefits</t>
  </si>
  <si>
    <t>Long Term Deferred Income</t>
  </si>
  <si>
    <t>Short Term Deferred Income</t>
  </si>
  <si>
    <t xml:space="preserve">Short Term Deferred Income and Expense Accruals </t>
  </si>
  <si>
    <t>Stock Count Delivery Surpluses</t>
  </si>
  <si>
    <t>Rediscount on Notes Payable(-)</t>
  </si>
  <si>
    <t>Due to Participations</t>
  </si>
  <si>
    <t>Deferred or Restructed Debts of Public Sector</t>
  </si>
  <si>
    <t>Provisions for Employee Termination Benefits</t>
  </si>
  <si>
    <t>Long Term Deferred Income and Expense Accruals</t>
  </si>
  <si>
    <t>Long Term Deferred or Postponed VAT</t>
  </si>
  <si>
    <t>Special Reserves</t>
  </si>
  <si>
    <t>Other Profit Reserves</t>
  </si>
  <si>
    <t>Retained Earning s</t>
  </si>
  <si>
    <t>Dividend Income from Participations</t>
  </si>
  <si>
    <t>EURO/USD/GBP</t>
  </si>
  <si>
    <t>='GENEL BİLGİLER'!B3</t>
  </si>
  <si>
    <t>='GENEL BİLGİLER'!B4</t>
  </si>
  <si>
    <t>Yukarıdaki bilgiler doldurulduktan sonra sadece Türkçe Bilanço ve Gelir Tablosu doldurulmalıdır.</t>
  </si>
  <si>
    <t>Bilgiler doldurulduğu zaman İngilizce Bilanço ve Gelir Tablosu kendiliğinden oluşmaktadır.</t>
  </si>
  <si>
    <t xml:space="preserve">Eğer, Bilanço ve Gelir Tablosu Türkçe sütunlara döviz değerleriyle girildi ise Döviz kurları 1 olarak bırakılmalıdır.  </t>
  </si>
  <si>
    <t xml:space="preserve">Eğer, Bilanço ve Gelir Tablosu Türkçe sütunlara YTL değerleriyle girildi ise cari dönem ve önceki dönem döviz kuru  </t>
  </si>
  <si>
    <t>hanelerine ilgili günj döviz kurları girilmelidir.</t>
  </si>
  <si>
    <t>PLEASE FILL OUT FOLLOWING TABLE  / LÜTFEN  AŞAGIDAKİ BİLGİLERİ DOLDURUNUZ</t>
  </si>
  <si>
    <t>NAME OF THE COMPANY / FİRMA ÜNVANI</t>
  </si>
  <si>
    <t>PREVIOUS PERIOD / ÖNCEKİ DÖNEM (31.12.xx)</t>
  </si>
  <si>
    <t>CURRENT PERIOD / CARİ DÖNEM (31.12.xx)</t>
  </si>
  <si>
    <t>CURRENT PERIOD  FX RATE / CARİ DÖNEM DÖVİZ KURU</t>
  </si>
  <si>
    <t xml:space="preserve"> CURRENCY / DÖVİZ CİNSİ</t>
  </si>
  <si>
    <t>PREVIOUS PERIOD FX RATE / ÖNCEKİ DÖNEM DÖVİZ KURU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</si>
</sst>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\ _T_L_-;\-* #,##0\ _T_L_-;_-* &quot;-&quot;??\ _T_L_-;_-@_-"/>
    <numFmt numFmtId="173" formatCode="dd/mm/yyyy;@"/>
    <numFmt numFmtId="174" formatCode="_(* #,##0_);_(* \(#,##0\);_(* &quot;-&quot;??_);_(@_)"/>
    <numFmt numFmtId="175" formatCode="#,##0.0000"/>
    <numFmt numFmtId="176" formatCode="#,##0.0000000"/>
    <numFmt numFmtId="177" formatCode="d\ mmmm\ yyyy"/>
    <numFmt numFmtId="178" formatCode="_(* #,##0.00_);_(* \(#,##0.00\);_(* &quot;-&quot;??_);_(@_)"/>
    <numFmt numFmtId="179" formatCode="mmmm\ yy"/>
    <numFmt numFmtId="180" formatCode="0.000"/>
    <numFmt numFmtId="181" formatCode="0.0000"/>
    <numFmt numFmtId="182" formatCode="0.000000"/>
    <numFmt numFmtId="183" formatCode="0.0000000"/>
    <numFmt numFmtId="184" formatCode="0.00000"/>
    <numFmt numFmtId="185" formatCode="#,##0.000"/>
    <numFmt numFmtId="186" formatCode="#,##0.00000"/>
    <numFmt numFmtId="187" formatCode="#,##0.000000"/>
    <numFmt numFmtId="188" formatCode="d\ mmmm\ yy"/>
    <numFmt numFmtId="189" formatCode="#,##0\ _T_L;[Red]#,##0\ _T_L"/>
    <numFmt numFmtId="190" formatCode="#,##0.00\ &quot;TL&quot;"/>
    <numFmt numFmtId="191" formatCode="#,##0.00\ &quot;TL&quot;;[Red]#,##0.00\ &quot;TL&quot;"/>
    <numFmt numFmtId="192" formatCode="h:mm"/>
    <numFmt numFmtId="193" formatCode="d/m"/>
    <numFmt numFmtId="194" formatCode="00000"/>
    <numFmt numFmtId="195" formatCode="_-* #,##0.000000000\ _T_L_-;\-* #,##0.000000000\ _T_L_-;_-* &quot;-&quot;\ _T_L_-;_-@_-"/>
    <numFmt numFmtId="196" formatCode="_-* #,##0.000\ _T_L_-;\-* #,##0.000\ _T_L_-;_-* &quot;-&quot;??\ _T_L_-;_-@_-"/>
    <numFmt numFmtId="197" formatCode="_-* #,##0.0\ _T_L_-;\-* #,##0.0\ _T_L_-;_-* &quot;-&quot;??\ _T_L_-;_-@_-"/>
    <numFmt numFmtId="198" formatCode="_-* #,##0.0000000000\ _T_L_-;\-* #,##0.0000000000\ _T_L_-;_-* &quot;-&quot;\ _T_L_-;_-@_-"/>
    <numFmt numFmtId="199" formatCode="_-* #,##0.00000000\ _T_L_-;\-* #,##0.00000000\ _T_L_-;_-* &quot;-&quot;\ _T_L_-;_-@_-"/>
    <numFmt numFmtId="200" formatCode="_-* #,##0.0000000\ _T_L_-;\-* #,##0.0000000\ _T_L_-;_-* &quot;-&quot;\ _T_L_-;_-@_-"/>
    <numFmt numFmtId="201" formatCode="_-* #,##0.000000\ _T_L_-;\-* #,##0.000000\ _T_L_-;_-* &quot;-&quot;\ _T_L_-;_-@_-"/>
    <numFmt numFmtId="202" formatCode="_-* #,##0.00000\ _T_L_-;\-* #,##0.00000\ _T_L_-;_-* &quot;-&quot;\ _T_L_-;_-@_-"/>
    <numFmt numFmtId="203" formatCode="_-* #,##0.0000\ _T_L_-;\-* #,##0.0000\ _T_L_-;_-* &quot;-&quot;\ _T_L_-;_-@_-"/>
    <numFmt numFmtId="204" formatCode="_-* #,##0.000\ _T_L_-;\-* #,##0.000\ _T_L_-;_-* &quot;-&quot;\ _T_L_-;_-@_-"/>
    <numFmt numFmtId="205" formatCode="_-* #,##0.00\ _T_L_-;\-* #,##0.00\ _T_L_-;_-* &quot;-&quot;\ _T_L_-;_-@_-"/>
    <numFmt numFmtId="206" formatCode="_-* #,##0.0\ _T_L_-;\-* #,##0.0\ _T_L_-;_-* &quot;-&quot;\ _T_L_-;_-@_-"/>
    <numFmt numFmtId="207" formatCode="_-* #,##0.00000000000\ _T_L_-;\-* #,##0.00000000000\ _T_L_-;_-* &quot;-&quot;\ _T_L_-;_-@_-"/>
    <numFmt numFmtId="208" formatCode="_-* #,##0.000000000000\ _T_L_-;\-* #,##0.000000000000\ _T_L_-;_-* &quot;-&quot;\ _T_L_-;_-@_-"/>
    <numFmt numFmtId="209" formatCode="_-* #,##0.0000000000000\ _T_L_-;\-* #,##0.0000000000000\ _T_L_-;_-* &quot;-&quot;\ _T_L_-;_-@_-"/>
    <numFmt numFmtId="210" formatCode="#\ ???/???"/>
    <numFmt numFmtId="211" formatCode="#,##0.00_ ;\-#,##0.00\ "/>
    <numFmt numFmtId="212" formatCode="#,##0.0_ ;\-#,##0.0\ "/>
    <numFmt numFmtId="213" formatCode="#,##0_ ;\-#,##0\ "/>
    <numFmt numFmtId="214" formatCode="dd\ mmmm\ yy"/>
    <numFmt numFmtId="215" formatCode="dd/mm/yy"/>
    <numFmt numFmtId="216" formatCode="#,##0.0000000000"/>
    <numFmt numFmtId="217" formatCode="d/m/yy"/>
    <numFmt numFmtId="218" formatCode="#,##0.0"/>
    <numFmt numFmtId="219" formatCode="_(* #,##0.0_);_(* \(#,##0.0\);_(* &quot;-&quot;??_);_(@_)"/>
    <numFmt numFmtId="220" formatCode="#,##0.00;[Red]#,##0.00"/>
    <numFmt numFmtId="221" formatCode="#,##0;[Red]#,##0"/>
    <numFmt numFmtId="222" formatCode="#,##0_ ;[Red]\-#,##0\ "/>
    <numFmt numFmtId="223" formatCode="&quot;Evet&quot;;&quot;Evet&quot;;&quot;Hayır&quot;"/>
    <numFmt numFmtId="224" formatCode="&quot;Doğru&quot;;&quot;Doğru&quot;;&quot;Yanlış&quot;"/>
    <numFmt numFmtId="225" formatCode="&quot;Açık&quot;;&quot;Açık&quot;;&quot;Kapalı&quot;"/>
    <numFmt numFmtId="226" formatCode="[$-41F]dd\ mmmm\ yyyy\ dddd"/>
  </numFmts>
  <fonts count="52">
    <font>
      <sz val="10"/>
      <name val="Arial Tur"/>
      <family val="0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18"/>
      <name val="Tahoma"/>
      <family val="2"/>
    </font>
    <font>
      <b/>
      <sz val="8"/>
      <color indexed="32"/>
      <name val="Tahoma"/>
      <family val="2"/>
    </font>
    <font>
      <b/>
      <sz val="8"/>
      <color indexed="16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 style="medium"/>
      <top style="thin">
        <color indexed="9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1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/>
      <protection hidden="1"/>
    </xf>
    <xf numFmtId="3" fontId="8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9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hidden="1"/>
    </xf>
    <xf numFmtId="4" fontId="16" fillId="0" borderId="0" xfId="0" applyNumberFormat="1" applyFont="1" applyBorder="1" applyAlignment="1">
      <alignment/>
    </xf>
    <xf numFmtId="174" fontId="9" fillId="0" borderId="0" xfId="43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Border="1" applyAlignment="1">
      <alignment/>
    </xf>
    <xf numFmtId="0" fontId="9" fillId="0" borderId="10" xfId="0" applyFont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0" fontId="5" fillId="0" borderId="11" xfId="0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4" fontId="9" fillId="33" borderId="0" xfId="0" applyNumberFormat="1" applyFont="1" applyFill="1" applyAlignment="1" applyProtection="1">
      <alignment vertical="center"/>
      <protection hidden="1"/>
    </xf>
    <xf numFmtId="4" fontId="12" fillId="33" borderId="0" xfId="0" applyNumberFormat="1" applyFont="1" applyFill="1" applyAlignment="1" applyProtection="1">
      <alignment vertical="center"/>
      <protection hidden="1"/>
    </xf>
    <xf numFmtId="4" fontId="13" fillId="33" borderId="0" xfId="0" applyNumberFormat="1" applyFont="1" applyFill="1" applyAlignment="1" applyProtection="1">
      <alignment vertical="center"/>
      <protection hidden="1"/>
    </xf>
    <xf numFmtId="174" fontId="9" fillId="0" borderId="12" xfId="43" applyNumberFormat="1" applyFont="1" applyFill="1" applyBorder="1" applyAlignment="1" applyProtection="1">
      <alignment vertical="center" shrinkToFit="1"/>
      <protection hidden="1"/>
    </xf>
    <xf numFmtId="0" fontId="13" fillId="33" borderId="0" xfId="0" applyFont="1" applyFill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8" fillId="33" borderId="13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6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3" borderId="15" xfId="0" applyFont="1" applyFill="1" applyBorder="1" applyAlignment="1" applyProtection="1">
      <alignment horizontal="righ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horizontal="right"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5" fillId="34" borderId="18" xfId="0" applyFont="1" applyFill="1" applyBorder="1" applyAlignment="1" applyProtection="1">
      <alignment vertical="center"/>
      <protection hidden="1"/>
    </xf>
    <xf numFmtId="0" fontId="5" fillId="34" borderId="19" xfId="0" applyFont="1" applyFill="1" applyBorder="1" applyAlignment="1" applyProtection="1">
      <alignment vertical="center"/>
      <protection hidden="1"/>
    </xf>
    <xf numFmtId="0" fontId="5" fillId="34" borderId="2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" fillId="33" borderId="21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6" fillId="33" borderId="15" xfId="0" applyFont="1" applyFill="1" applyBorder="1" applyAlignment="1" applyProtection="1">
      <alignment vertical="center"/>
      <protection hidden="1"/>
    </xf>
    <xf numFmtId="0" fontId="6" fillId="33" borderId="17" xfId="0" applyFont="1" applyFill="1" applyBorder="1" applyAlignment="1" applyProtection="1">
      <alignment vertical="center"/>
      <protection hidden="1"/>
    </xf>
    <xf numFmtId="4" fontId="10" fillId="35" borderId="22" xfId="42" applyNumberFormat="1" applyFont="1" applyFill="1" applyBorder="1" applyAlignment="1" applyProtection="1">
      <alignment vertical="center" shrinkToFit="1"/>
      <protection hidden="1"/>
    </xf>
    <xf numFmtId="4" fontId="9" fillId="35" borderId="23" xfId="42" applyNumberFormat="1" applyFont="1" applyFill="1" applyBorder="1" applyAlignment="1" applyProtection="1">
      <alignment vertical="center" shrinkToFit="1"/>
      <protection hidden="1"/>
    </xf>
    <xf numFmtId="4" fontId="5" fillId="35" borderId="23" xfId="42" applyNumberFormat="1" applyFont="1" applyFill="1" applyBorder="1" applyAlignment="1" applyProtection="1">
      <alignment vertical="center" shrinkToFit="1"/>
      <protection hidden="1"/>
    </xf>
    <xf numFmtId="4" fontId="7" fillId="35" borderId="22" xfId="42" applyNumberFormat="1" applyFont="1" applyFill="1" applyBorder="1" applyAlignment="1" applyProtection="1">
      <alignment vertical="center" shrinkToFit="1"/>
      <protection hidden="1"/>
    </xf>
    <xf numFmtId="0" fontId="5" fillId="33" borderId="22" xfId="0" applyFont="1" applyFill="1" applyBorder="1" applyAlignment="1" applyProtection="1">
      <alignment horizontal="right" vertical="center"/>
      <protection hidden="1"/>
    </xf>
    <xf numFmtId="0" fontId="6" fillId="0" borderId="23" xfId="0" applyFont="1" applyFill="1" applyBorder="1" applyAlignment="1" applyProtection="1">
      <alignment vertical="center"/>
      <protection locked="0"/>
    </xf>
    <xf numFmtId="0" fontId="8" fillId="33" borderId="22" xfId="0" applyFont="1" applyFill="1" applyBorder="1" applyAlignment="1" applyProtection="1">
      <alignment horizontal="right" vertical="center"/>
      <protection hidden="1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vertical="center" wrapText="1"/>
      <protection locked="0"/>
    </xf>
    <xf numFmtId="0" fontId="6" fillId="33" borderId="22" xfId="0" applyFont="1" applyFill="1" applyBorder="1" applyAlignment="1" applyProtection="1">
      <alignment horizontal="right" vertical="center"/>
      <protection hidden="1"/>
    </xf>
    <xf numFmtId="0" fontId="6" fillId="33" borderId="24" xfId="0" applyFont="1" applyFill="1" applyBorder="1" applyAlignment="1" applyProtection="1">
      <alignment horizontal="right" vertical="center"/>
      <protection hidden="1"/>
    </xf>
    <xf numFmtId="0" fontId="5" fillId="33" borderId="25" xfId="0" applyFont="1" applyFill="1" applyBorder="1" applyAlignment="1" applyProtection="1">
      <alignment horizontal="right" vertical="center"/>
      <protection hidden="1"/>
    </xf>
    <xf numFmtId="0" fontId="5" fillId="33" borderId="25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vertical="center"/>
      <protection locked="0"/>
    </xf>
    <xf numFmtId="4" fontId="10" fillId="35" borderId="24" xfId="42" applyNumberFormat="1" applyFont="1" applyFill="1" applyBorder="1" applyAlignment="1" applyProtection="1">
      <alignment vertical="center" shrinkToFit="1"/>
      <protection hidden="1"/>
    </xf>
    <xf numFmtId="4" fontId="5" fillId="35" borderId="26" xfId="42" applyNumberFormat="1" applyFont="1" applyFill="1" applyBorder="1" applyAlignment="1" applyProtection="1">
      <alignment vertical="center" shrinkToFit="1"/>
      <protection hidden="1"/>
    </xf>
    <xf numFmtId="0" fontId="5" fillId="33" borderId="24" xfId="0" applyFont="1" applyFill="1" applyBorder="1" applyAlignment="1" applyProtection="1">
      <alignment horizontal="right" vertical="center"/>
      <protection hidden="1"/>
    </xf>
    <xf numFmtId="0" fontId="3" fillId="33" borderId="27" xfId="0" applyFont="1" applyFill="1" applyBorder="1" applyAlignment="1" applyProtection="1">
      <alignment horizontal="right" vertical="center"/>
      <protection hidden="1"/>
    </xf>
    <xf numFmtId="0" fontId="3" fillId="33" borderId="28" xfId="0" applyFont="1" applyFill="1" applyBorder="1" applyAlignment="1" applyProtection="1">
      <alignment horizontal="right" vertical="center"/>
      <protection hidden="1"/>
    </xf>
    <xf numFmtId="0" fontId="3" fillId="33" borderId="28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locked="0"/>
    </xf>
    <xf numFmtId="4" fontId="8" fillId="35" borderId="27" xfId="42" applyNumberFormat="1" applyFont="1" applyFill="1" applyBorder="1" applyAlignment="1" applyProtection="1">
      <alignment vertical="center" shrinkToFit="1"/>
      <protection hidden="1"/>
    </xf>
    <xf numFmtId="4" fontId="5" fillId="35" borderId="29" xfId="42" applyNumberFormat="1" applyFont="1" applyFill="1" applyBorder="1" applyAlignment="1" applyProtection="1">
      <alignment vertical="center" shrinkToFit="1"/>
      <protection hidden="1"/>
    </xf>
    <xf numFmtId="4" fontId="10" fillId="35" borderId="27" xfId="42" applyNumberFormat="1" applyFont="1" applyFill="1" applyBorder="1" applyAlignment="1" applyProtection="1">
      <alignment vertical="center" shrinkToFit="1"/>
      <protection hidden="1"/>
    </xf>
    <xf numFmtId="4" fontId="3" fillId="35" borderId="29" xfId="42" applyNumberFormat="1" applyFont="1" applyFill="1" applyBorder="1" applyAlignment="1" applyProtection="1">
      <alignment vertical="center" shrinkToFit="1"/>
      <protection hidden="1"/>
    </xf>
    <xf numFmtId="0" fontId="3" fillId="33" borderId="30" xfId="0" applyFont="1" applyFill="1" applyBorder="1" applyAlignment="1" applyProtection="1">
      <alignment horizontal="left" vertical="center"/>
      <protection hidden="1"/>
    </xf>
    <xf numFmtId="173" fontId="9" fillId="33" borderId="30" xfId="0" applyNumberFormat="1" applyFont="1" applyFill="1" applyBorder="1" applyAlignment="1" applyProtection="1">
      <alignment horizontal="center" vertical="center"/>
      <protection hidden="1"/>
    </xf>
    <xf numFmtId="0" fontId="5" fillId="36" borderId="31" xfId="0" applyFont="1" applyFill="1" applyBorder="1" applyAlignment="1" applyProtection="1">
      <alignment horizontal="center" vertical="center"/>
      <protection hidden="1"/>
    </xf>
    <xf numFmtId="0" fontId="6" fillId="36" borderId="13" xfId="0" applyFont="1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5" fillId="36" borderId="13" xfId="0" applyFont="1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right" vertical="center"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9" fillId="36" borderId="0" xfId="0" applyFont="1" applyFill="1" applyBorder="1" applyAlignment="1" applyProtection="1">
      <alignment shrinkToFit="1"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5" fillId="36" borderId="16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vertical="center"/>
      <protection hidden="1"/>
    </xf>
    <xf numFmtId="0" fontId="5" fillId="36" borderId="32" xfId="0" applyFont="1" applyFill="1" applyBorder="1" applyAlignment="1" applyProtection="1">
      <alignment vertical="center"/>
      <protection hidden="1"/>
    </xf>
    <xf numFmtId="0" fontId="5" fillId="36" borderId="11" xfId="0" applyFont="1" applyFill="1" applyBorder="1" applyAlignment="1" applyProtection="1">
      <alignment/>
      <protection hidden="1"/>
    </xf>
    <xf numFmtId="4" fontId="9" fillId="37" borderId="12" xfId="43" applyNumberFormat="1" applyFont="1" applyFill="1" applyBorder="1" applyAlignment="1" applyProtection="1">
      <alignment vertical="center" shrinkToFit="1"/>
      <protection hidden="1"/>
    </xf>
    <xf numFmtId="4" fontId="5" fillId="37" borderId="10" xfId="43" applyNumberFormat="1" applyFont="1" applyFill="1" applyBorder="1" applyAlignment="1" applyProtection="1">
      <alignment vertical="center" shrinkToFit="1"/>
      <protection hidden="1"/>
    </xf>
    <xf numFmtId="4" fontId="5" fillId="37" borderId="33" xfId="43" applyNumberFormat="1" applyFont="1" applyFill="1" applyBorder="1" applyAlignment="1" applyProtection="1">
      <alignment vertical="center" shrinkToFit="1"/>
      <protection hidden="1"/>
    </xf>
    <xf numFmtId="4" fontId="5" fillId="37" borderId="30" xfId="43" applyNumberFormat="1" applyFont="1" applyFill="1" applyBorder="1" applyAlignment="1" applyProtection="1">
      <alignment vertical="center" shrinkToFit="1"/>
      <protection hidden="1"/>
    </xf>
    <xf numFmtId="4" fontId="9" fillId="37" borderId="34" xfId="43" applyNumberFormat="1" applyFont="1" applyFill="1" applyBorder="1" applyAlignment="1" applyProtection="1">
      <alignment vertical="center" shrinkToFit="1"/>
      <protection hidden="1"/>
    </xf>
    <xf numFmtId="4" fontId="5" fillId="37" borderId="35" xfId="43" applyNumberFormat="1" applyFont="1" applyFill="1" applyBorder="1" applyAlignment="1" applyProtection="1">
      <alignment vertical="center" shrinkToFit="1"/>
      <protection hidden="1"/>
    </xf>
    <xf numFmtId="4" fontId="5" fillId="37" borderId="21" xfId="43" applyNumberFormat="1" applyFont="1" applyFill="1" applyBorder="1" applyAlignment="1" applyProtection="1">
      <alignment vertical="center" shrinkToFit="1"/>
      <protection hidden="1"/>
    </xf>
    <xf numFmtId="4" fontId="5" fillId="37" borderId="0" xfId="43" applyNumberFormat="1" applyFont="1" applyFill="1" applyBorder="1" applyAlignment="1" applyProtection="1">
      <alignment vertical="center" shrinkToFit="1"/>
      <protection hidden="1"/>
    </xf>
    <xf numFmtId="4" fontId="5" fillId="37" borderId="21" xfId="0" applyNumberFormat="1" applyFont="1" applyFill="1" applyBorder="1" applyAlignment="1" applyProtection="1">
      <alignment vertical="center" shrinkToFit="1"/>
      <protection hidden="1"/>
    </xf>
    <xf numFmtId="4" fontId="5" fillId="37" borderId="0" xfId="0" applyNumberFormat="1" applyFont="1" applyFill="1" applyBorder="1" applyAlignment="1" applyProtection="1">
      <alignment vertical="center" shrinkToFit="1"/>
      <protection hidden="1"/>
    </xf>
    <xf numFmtId="4" fontId="5" fillId="37" borderId="11" xfId="43" applyNumberFormat="1" applyFont="1" applyFill="1" applyBorder="1" applyAlignment="1" applyProtection="1">
      <alignment vertical="center" shrinkToFit="1"/>
      <protection hidden="1"/>
    </xf>
    <xf numFmtId="4" fontId="5" fillId="37" borderId="11" xfId="0" applyNumberFormat="1" applyFont="1" applyFill="1" applyBorder="1" applyAlignment="1" applyProtection="1">
      <alignment vertical="center"/>
      <protection hidden="1"/>
    </xf>
    <xf numFmtId="4" fontId="9" fillId="37" borderId="11" xfId="43" applyNumberFormat="1" applyFont="1" applyFill="1" applyBorder="1" applyAlignment="1" applyProtection="1">
      <alignment vertical="center" shrinkToFit="1"/>
      <protection hidden="1"/>
    </xf>
    <xf numFmtId="0" fontId="5" fillId="37" borderId="21" xfId="0" applyFont="1" applyFill="1" applyBorder="1" applyAlignment="1" applyProtection="1">
      <alignment horizontal="left" vertical="center"/>
      <protection hidden="1"/>
    </xf>
    <xf numFmtId="4" fontId="5" fillId="37" borderId="34" xfId="43" applyNumberFormat="1" applyFont="1" applyFill="1" applyBorder="1" applyAlignment="1" applyProtection="1">
      <alignment vertical="center" shrinkToFit="1"/>
      <protection hidden="1"/>
    </xf>
    <xf numFmtId="4" fontId="5" fillId="37" borderId="34" xfId="0" applyNumberFormat="1" applyFont="1" applyFill="1" applyBorder="1" applyAlignment="1" applyProtection="1">
      <alignment vertical="center" shrinkToFit="1"/>
      <protection hidden="1"/>
    </xf>
    <xf numFmtId="4" fontId="9" fillId="37" borderId="34" xfId="0" applyNumberFormat="1" applyFont="1" applyFill="1" applyBorder="1" applyAlignment="1" applyProtection="1">
      <alignment vertical="center" shrinkToFit="1"/>
      <protection hidden="1"/>
    </xf>
    <xf numFmtId="0" fontId="9" fillId="36" borderId="0" xfId="0" applyFont="1" applyFill="1" applyAlignment="1" applyProtection="1">
      <alignment/>
      <protection hidden="1"/>
    </xf>
    <xf numFmtId="0" fontId="9" fillId="36" borderId="0" xfId="0" applyFont="1" applyFill="1" applyAlignment="1" applyProtection="1">
      <alignment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3" fontId="8" fillId="36" borderId="0" xfId="0" applyNumberFormat="1" applyFont="1" applyFill="1" applyBorder="1" applyAlignment="1" applyProtection="1">
      <alignment/>
      <protection hidden="1"/>
    </xf>
    <xf numFmtId="0" fontId="5" fillId="36" borderId="32" xfId="0" applyFont="1" applyFill="1" applyBorder="1" applyAlignment="1" applyProtection="1">
      <alignment horizontal="center" vertical="center"/>
      <protection hidden="1"/>
    </xf>
    <xf numFmtId="174" fontId="5" fillId="37" borderId="30" xfId="43" applyNumberFormat="1" applyFont="1" applyFill="1" applyBorder="1" applyAlignment="1" applyProtection="1">
      <alignment vertical="center" shrinkToFit="1"/>
      <protection hidden="1"/>
    </xf>
    <xf numFmtId="174" fontId="5" fillId="37" borderId="0" xfId="43" applyNumberFormat="1" applyFont="1" applyFill="1" applyBorder="1" applyAlignment="1" applyProtection="1">
      <alignment vertical="center" shrinkToFit="1"/>
      <protection hidden="1"/>
    </xf>
    <xf numFmtId="174" fontId="5" fillId="37" borderId="0" xfId="0" applyNumberFormat="1" applyFont="1" applyFill="1" applyBorder="1" applyAlignment="1" applyProtection="1">
      <alignment vertical="center" shrinkToFit="1"/>
      <protection hidden="1"/>
    </xf>
    <xf numFmtId="4" fontId="5" fillId="37" borderId="36" xfId="0" applyNumberFormat="1" applyFont="1" applyFill="1" applyBorder="1" applyAlignment="1" applyProtection="1">
      <alignment vertical="center" shrinkToFit="1"/>
      <protection hidden="1"/>
    </xf>
    <xf numFmtId="174" fontId="5" fillId="37" borderId="37" xfId="0" applyNumberFormat="1" applyFont="1" applyFill="1" applyBorder="1" applyAlignment="1" applyProtection="1">
      <alignment vertical="center" shrinkToFit="1"/>
      <protection hidden="1"/>
    </xf>
    <xf numFmtId="174" fontId="5" fillId="37" borderId="11" xfId="43" applyNumberFormat="1" applyFont="1" applyFill="1" applyBorder="1" applyAlignment="1" applyProtection="1">
      <alignment vertical="center" shrinkToFit="1"/>
      <protection hidden="1"/>
    </xf>
    <xf numFmtId="4" fontId="0" fillId="37" borderId="12" xfId="0" applyNumberFormat="1" applyFill="1" applyBorder="1" applyAlignment="1">
      <alignment/>
    </xf>
    <xf numFmtId="0" fontId="5" fillId="37" borderId="34" xfId="0" applyFont="1" applyFill="1" applyBorder="1" applyAlignment="1" applyProtection="1">
      <alignment horizontal="center" vertical="center"/>
      <protection hidden="1"/>
    </xf>
    <xf numFmtId="0" fontId="5" fillId="37" borderId="34" xfId="0" applyFont="1" applyFill="1" applyBorder="1" applyAlignment="1" applyProtection="1">
      <alignment horizontal="left" vertical="center"/>
      <protection hidden="1"/>
    </xf>
    <xf numFmtId="0" fontId="5" fillId="37" borderId="34" xfId="0" applyFont="1" applyFill="1" applyBorder="1" applyAlignment="1" applyProtection="1">
      <alignment horizontal="right" vertical="center"/>
      <protection hidden="1"/>
    </xf>
    <xf numFmtId="0" fontId="5" fillId="36" borderId="38" xfId="0" applyFont="1" applyFill="1" applyBorder="1" applyAlignment="1" applyProtection="1">
      <alignment horizontal="center" vertical="center"/>
      <protection hidden="1"/>
    </xf>
    <xf numFmtId="0" fontId="5" fillId="36" borderId="39" xfId="0" applyFont="1" applyFill="1" applyBorder="1" applyAlignment="1" applyProtection="1">
      <alignment vertical="center"/>
      <protection hidden="1"/>
    </xf>
    <xf numFmtId="0" fontId="5" fillId="36" borderId="39" xfId="0" applyFont="1" applyFill="1" applyBorder="1" applyAlignment="1" applyProtection="1">
      <alignment horizontal="center" vertical="center"/>
      <protection hidden="1"/>
    </xf>
    <xf numFmtId="0" fontId="5" fillId="36" borderId="39" xfId="0" applyFont="1" applyFill="1" applyBorder="1" applyAlignment="1" applyProtection="1">
      <alignment/>
      <protection hidden="1"/>
    </xf>
    <xf numFmtId="0" fontId="5" fillId="0" borderId="39" xfId="0" applyFont="1" applyBorder="1" applyAlignment="1" applyProtection="1">
      <alignment/>
      <protection hidden="1"/>
    </xf>
    <xf numFmtId="4" fontId="5" fillId="37" borderId="11" xfId="0" applyNumberFormat="1" applyFont="1" applyFill="1" applyBorder="1" applyAlignment="1" applyProtection="1">
      <alignment vertical="center" shrinkToFit="1"/>
      <protection hidden="1"/>
    </xf>
    <xf numFmtId="4" fontId="9" fillId="37" borderId="11" xfId="0" applyNumberFormat="1" applyFont="1" applyFill="1" applyBorder="1" applyAlignment="1" applyProtection="1">
      <alignment vertical="center" shrinkToFit="1"/>
      <protection hidden="1"/>
    </xf>
    <xf numFmtId="0" fontId="5" fillId="37" borderId="40" xfId="0" applyFont="1" applyFill="1" applyBorder="1" applyAlignment="1" applyProtection="1">
      <alignment horizontal="left" vertical="center"/>
      <protection hidden="1"/>
    </xf>
    <xf numFmtId="0" fontId="5" fillId="37" borderId="41" xfId="0" applyFont="1" applyFill="1" applyBorder="1" applyAlignment="1" applyProtection="1">
      <alignment horizontal="center" vertical="center"/>
      <protection hidden="1"/>
    </xf>
    <xf numFmtId="0" fontId="5" fillId="37" borderId="41" xfId="0" applyFont="1" applyFill="1" applyBorder="1" applyAlignment="1" applyProtection="1">
      <alignment horizontal="left" vertical="center"/>
      <protection hidden="1"/>
    </xf>
    <xf numFmtId="0" fontId="5" fillId="37" borderId="41" xfId="0" applyFont="1" applyFill="1" applyBorder="1" applyAlignment="1" applyProtection="1">
      <alignment horizontal="right" vertical="center"/>
      <protection hidden="1"/>
    </xf>
    <xf numFmtId="4" fontId="9" fillId="37" borderId="11" xfId="0" applyNumberFormat="1" applyFont="1" applyFill="1" applyBorder="1" applyAlignment="1" applyProtection="1">
      <alignment vertical="center"/>
      <protection hidden="1"/>
    </xf>
    <xf numFmtId="178" fontId="7" fillId="35" borderId="42" xfId="42" applyNumberFormat="1" applyFont="1" applyFill="1" applyBorder="1" applyAlignment="1" applyProtection="1">
      <alignment vertical="center" shrinkToFit="1"/>
      <protection hidden="1"/>
    </xf>
    <xf numFmtId="178" fontId="10" fillId="35" borderId="42" xfId="42" applyNumberFormat="1" applyFont="1" applyFill="1" applyBorder="1" applyAlignment="1" applyProtection="1">
      <alignment vertical="center" shrinkToFit="1"/>
      <protection hidden="1"/>
    </xf>
    <xf numFmtId="178" fontId="8" fillId="35" borderId="42" xfId="42" applyNumberFormat="1" applyFont="1" applyFill="1" applyBorder="1" applyAlignment="1" applyProtection="1">
      <alignment vertical="center" shrinkToFit="1"/>
      <protection hidden="1"/>
    </xf>
    <xf numFmtId="178" fontId="6" fillId="35" borderId="43" xfId="0" applyNumberFormat="1" applyFont="1" applyFill="1" applyBorder="1" applyAlignment="1" applyProtection="1">
      <alignment vertical="center" shrinkToFit="1"/>
      <protection hidden="1"/>
    </xf>
    <xf numFmtId="178" fontId="5" fillId="33" borderId="0" xfId="0" applyNumberFormat="1" applyFont="1" applyFill="1" applyAlignment="1" applyProtection="1">
      <alignment vertical="center"/>
      <protection hidden="1"/>
    </xf>
    <xf numFmtId="178" fontId="5" fillId="0" borderId="0" xfId="0" applyNumberFormat="1" applyFont="1" applyAlignment="1" applyProtection="1">
      <alignment vertical="center"/>
      <protection hidden="1"/>
    </xf>
    <xf numFmtId="178" fontId="0" fillId="0" borderId="0" xfId="0" applyNumberFormat="1" applyAlignment="1" applyProtection="1">
      <alignment/>
      <protection hidden="1"/>
    </xf>
    <xf numFmtId="178" fontId="5" fillId="35" borderId="36" xfId="42" applyNumberFormat="1" applyFont="1" applyFill="1" applyBorder="1" applyAlignment="1" applyProtection="1">
      <alignment vertical="center" shrinkToFit="1"/>
      <protection hidden="1"/>
    </xf>
    <xf numFmtId="178" fontId="9" fillId="35" borderId="21" xfId="42" applyNumberFormat="1" applyFont="1" applyFill="1" applyBorder="1" applyAlignment="1" applyProtection="1">
      <alignment vertical="center" shrinkToFit="1"/>
      <protection hidden="1"/>
    </xf>
    <xf numFmtId="178" fontId="5" fillId="35" borderId="36" xfId="42" applyNumberFormat="1" applyFont="1" applyFill="1" applyBorder="1" applyAlignment="1" applyProtection="1">
      <alignment vertical="center" shrinkToFit="1"/>
      <protection locked="0"/>
    </xf>
    <xf numFmtId="178" fontId="5" fillId="35" borderId="44" xfId="42" applyNumberFormat="1" applyFont="1" applyFill="1" applyBorder="1" applyAlignment="1" applyProtection="1">
      <alignment vertical="center" shrinkToFit="1"/>
      <protection hidden="1"/>
    </xf>
    <xf numFmtId="178" fontId="5" fillId="35" borderId="45" xfId="42" applyNumberFormat="1" applyFont="1" applyFill="1" applyBorder="1" applyAlignment="1" applyProtection="1">
      <alignment vertical="center" shrinkToFit="1"/>
      <protection hidden="1"/>
    </xf>
    <xf numFmtId="178" fontId="5" fillId="33" borderId="0" xfId="42" applyNumberFormat="1" applyFont="1" applyFill="1" applyAlignment="1" applyProtection="1">
      <alignment vertical="center" shrinkToFit="1"/>
      <protection hidden="1"/>
    </xf>
    <xf numFmtId="178" fontId="5" fillId="0" borderId="0" xfId="42" applyNumberFormat="1" applyFont="1" applyAlignment="1" applyProtection="1">
      <alignment vertical="center" shrinkToFit="1"/>
      <protection hidden="1"/>
    </xf>
    <xf numFmtId="0" fontId="17" fillId="33" borderId="46" xfId="0" applyFont="1" applyFill="1" applyBorder="1" applyAlignment="1">
      <alignment/>
    </xf>
    <xf numFmtId="0" fontId="5" fillId="37" borderId="18" xfId="0" applyFont="1" applyFill="1" applyBorder="1" applyAlignment="1" applyProtection="1">
      <alignment vertical="center"/>
      <protection hidden="1"/>
    </xf>
    <xf numFmtId="0" fontId="5" fillId="37" borderId="20" xfId="0" applyFont="1" applyFill="1" applyBorder="1" applyAlignment="1" applyProtection="1">
      <alignment vertical="center"/>
      <protection hidden="1"/>
    </xf>
    <xf numFmtId="0" fontId="5" fillId="34" borderId="47" xfId="0" applyFont="1" applyFill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 hidden="1"/>
    </xf>
    <xf numFmtId="0" fontId="5" fillId="34" borderId="37" xfId="0" applyFont="1" applyFill="1" applyBorder="1" applyAlignment="1" applyProtection="1">
      <alignment vertical="center"/>
      <protection hidden="1"/>
    </xf>
    <xf numFmtId="0" fontId="7" fillId="34" borderId="35" xfId="0" applyFont="1" applyFill="1" applyBorder="1" applyAlignment="1" applyProtection="1">
      <alignment vertical="center"/>
      <protection hidden="1"/>
    </xf>
    <xf numFmtId="0" fontId="5" fillId="34" borderId="48" xfId="0" applyFont="1" applyFill="1" applyBorder="1" applyAlignment="1" applyProtection="1">
      <alignment vertical="center"/>
      <protection hidden="1"/>
    </xf>
    <xf numFmtId="0" fontId="7" fillId="34" borderId="49" xfId="0" applyFont="1" applyFill="1" applyBorder="1" applyAlignment="1" applyProtection="1">
      <alignment vertical="center"/>
      <protection hidden="1"/>
    </xf>
    <xf numFmtId="14" fontId="5" fillId="37" borderId="20" xfId="0" applyNumberFormat="1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1" fillId="38" borderId="50" xfId="0" applyFont="1" applyFill="1" applyBorder="1" applyAlignment="1" applyProtection="1">
      <alignment horizontal="center" vertical="center" shrinkToFit="1"/>
      <protection hidden="1"/>
    </xf>
    <xf numFmtId="0" fontId="2" fillId="38" borderId="51" xfId="0" applyFont="1" applyFill="1" applyBorder="1" applyAlignment="1" applyProtection="1">
      <alignment horizontal="center" vertical="center" shrinkToFit="1"/>
      <protection hidden="1"/>
    </xf>
    <xf numFmtId="0" fontId="2" fillId="38" borderId="46" xfId="0" applyFont="1" applyFill="1" applyBorder="1" applyAlignment="1" applyProtection="1">
      <alignment horizontal="center" vertical="center" shrinkToFit="1"/>
      <protection hidden="1"/>
    </xf>
    <xf numFmtId="0" fontId="1" fillId="38" borderId="52" xfId="0" applyFont="1" applyFill="1" applyBorder="1" applyAlignment="1" applyProtection="1">
      <alignment horizontal="center" vertical="center" shrinkToFit="1"/>
      <protection hidden="1"/>
    </xf>
    <xf numFmtId="0" fontId="2" fillId="38" borderId="53" xfId="0" applyFont="1" applyFill="1" applyBorder="1" applyAlignment="1" applyProtection="1">
      <alignment horizontal="center" vertical="center" shrinkToFit="1"/>
      <protection hidden="1"/>
    </xf>
    <xf numFmtId="0" fontId="2" fillId="38" borderId="54" xfId="0" applyFont="1" applyFill="1" applyBorder="1" applyAlignment="1" applyProtection="1">
      <alignment horizontal="center" vertical="center" shrinkToFit="1"/>
      <protection hidden="1"/>
    </xf>
    <xf numFmtId="0" fontId="1" fillId="39" borderId="50" xfId="0" applyFont="1" applyFill="1" applyBorder="1" applyAlignment="1" applyProtection="1">
      <alignment horizontal="left" vertical="center"/>
      <protection hidden="1"/>
    </xf>
    <xf numFmtId="0" fontId="1" fillId="39" borderId="51" xfId="0" applyFont="1" applyFill="1" applyBorder="1" applyAlignment="1" applyProtection="1">
      <alignment horizontal="left" vertical="center"/>
      <protection hidden="1"/>
    </xf>
    <xf numFmtId="0" fontId="1" fillId="39" borderId="46" xfId="0" applyFont="1" applyFill="1" applyBorder="1" applyAlignment="1" applyProtection="1">
      <alignment horizontal="left" vertical="center"/>
      <protection hidden="1"/>
    </xf>
    <xf numFmtId="0" fontId="1" fillId="39" borderId="14" xfId="0" applyFont="1" applyFill="1" applyBorder="1" applyAlignment="1" applyProtection="1">
      <alignment horizontal="left" vertical="center"/>
      <protection hidden="1"/>
    </xf>
    <xf numFmtId="0" fontId="1" fillId="39" borderId="15" xfId="0" applyFont="1" applyFill="1" applyBorder="1" applyAlignment="1" applyProtection="1">
      <alignment horizontal="left" vertical="center"/>
      <protection hidden="1"/>
    </xf>
    <xf numFmtId="0" fontId="1" fillId="39" borderId="40" xfId="0" applyFont="1" applyFill="1" applyBorder="1" applyAlignment="1" applyProtection="1">
      <alignment horizontal="left" vertical="center"/>
      <protection hidden="1"/>
    </xf>
    <xf numFmtId="172" fontId="3" fillId="39" borderId="50" xfId="42" applyNumberFormat="1" applyFont="1" applyFill="1" applyBorder="1" applyAlignment="1" applyProtection="1">
      <alignment horizontal="center" vertical="center" shrinkToFit="1"/>
      <protection hidden="1"/>
    </xf>
    <xf numFmtId="0" fontId="4" fillId="39" borderId="46" xfId="0" applyFont="1" applyFill="1" applyBorder="1" applyAlignment="1" applyProtection="1">
      <alignment horizontal="center" vertical="center" shrinkToFit="1"/>
      <protection hidden="1"/>
    </xf>
    <xf numFmtId="173" fontId="3" fillId="39" borderId="55" xfId="42" applyNumberFormat="1" applyFont="1" applyFill="1" applyBorder="1" applyAlignment="1" applyProtection="1">
      <alignment horizontal="center" vertical="center" shrinkToFit="1"/>
      <protection hidden="1"/>
    </xf>
    <xf numFmtId="173" fontId="3" fillId="39" borderId="56" xfId="42" applyNumberFormat="1" applyFont="1" applyFill="1" applyBorder="1" applyAlignment="1" applyProtection="1">
      <alignment horizontal="center" vertical="center" shrinkToFit="1"/>
      <protection hidden="1"/>
    </xf>
    <xf numFmtId="0" fontId="1" fillId="38" borderId="57" xfId="0" applyFont="1" applyFill="1" applyBorder="1" applyAlignment="1" applyProtection="1">
      <alignment horizontal="center" vertical="center" shrinkToFit="1"/>
      <protection hidden="1"/>
    </xf>
    <xf numFmtId="0" fontId="2" fillId="38" borderId="58" xfId="0" applyFont="1" applyFill="1" applyBorder="1" applyAlignment="1" applyProtection="1">
      <alignment horizontal="center" vertical="center" shrinkToFit="1"/>
      <protection hidden="1"/>
    </xf>
    <xf numFmtId="0" fontId="2" fillId="38" borderId="59" xfId="0" applyFont="1" applyFill="1" applyBorder="1" applyAlignment="1" applyProtection="1">
      <alignment horizontal="center" vertical="center" shrinkToFit="1"/>
      <protection hidden="1"/>
    </xf>
    <xf numFmtId="0" fontId="1" fillId="38" borderId="22" xfId="0" applyFont="1" applyFill="1" applyBorder="1" applyAlignment="1" applyProtection="1">
      <alignment horizontal="center" vertical="center" shrinkToFit="1"/>
      <protection hidden="1"/>
    </xf>
    <xf numFmtId="0" fontId="2" fillId="38" borderId="0" xfId="0" applyFont="1" applyFill="1" applyBorder="1" applyAlignment="1" applyProtection="1">
      <alignment horizontal="center" vertical="center" shrinkToFit="1"/>
      <protection hidden="1"/>
    </xf>
    <xf numFmtId="0" fontId="2" fillId="38" borderId="23" xfId="0" applyFont="1" applyFill="1" applyBorder="1" applyAlignment="1" applyProtection="1">
      <alignment horizontal="center" vertical="center" shrinkToFit="1"/>
      <protection hidden="1"/>
    </xf>
    <xf numFmtId="0" fontId="1" fillId="39" borderId="57" xfId="0" applyFont="1" applyFill="1" applyBorder="1" applyAlignment="1" applyProtection="1">
      <alignment horizontal="left" vertical="center"/>
      <protection hidden="1"/>
    </xf>
    <xf numFmtId="0" fontId="1" fillId="39" borderId="58" xfId="0" applyFont="1" applyFill="1" applyBorder="1" applyAlignment="1" applyProtection="1">
      <alignment horizontal="left" vertical="center"/>
      <protection hidden="1"/>
    </xf>
    <xf numFmtId="0" fontId="1" fillId="39" borderId="59" xfId="0" applyFont="1" applyFill="1" applyBorder="1" applyAlignment="1" applyProtection="1">
      <alignment horizontal="left" vertical="center"/>
      <protection hidden="1"/>
    </xf>
    <xf numFmtId="0" fontId="1" fillId="39" borderId="22" xfId="0" applyFont="1" applyFill="1" applyBorder="1" applyAlignment="1" applyProtection="1">
      <alignment horizontal="left" vertical="center"/>
      <protection hidden="1"/>
    </xf>
    <xf numFmtId="0" fontId="1" fillId="39" borderId="0" xfId="0" applyFont="1" applyFill="1" applyBorder="1" applyAlignment="1" applyProtection="1">
      <alignment horizontal="left" vertical="center"/>
      <protection hidden="1"/>
    </xf>
    <xf numFmtId="0" fontId="1" fillId="39" borderId="23" xfId="0" applyFont="1" applyFill="1" applyBorder="1" applyAlignment="1" applyProtection="1">
      <alignment horizontal="left" vertical="center"/>
      <protection hidden="1"/>
    </xf>
    <xf numFmtId="172" fontId="3" fillId="39" borderId="57" xfId="42" applyNumberFormat="1" applyFont="1" applyFill="1" applyBorder="1" applyAlignment="1" applyProtection="1">
      <alignment horizontal="center" vertical="center" shrinkToFit="1"/>
      <protection hidden="1"/>
    </xf>
    <xf numFmtId="0" fontId="4" fillId="39" borderId="58" xfId="0" applyFont="1" applyFill="1" applyBorder="1" applyAlignment="1" applyProtection="1">
      <alignment horizontal="center" vertical="center" shrinkToFit="1"/>
      <protection hidden="1"/>
    </xf>
    <xf numFmtId="172" fontId="3" fillId="39" borderId="58" xfId="42" applyNumberFormat="1" applyFont="1" applyFill="1" applyBorder="1" applyAlignment="1" applyProtection="1">
      <alignment horizontal="center" vertical="center" shrinkToFit="1"/>
      <protection hidden="1"/>
    </xf>
    <xf numFmtId="0" fontId="4" fillId="39" borderId="59" xfId="0" applyFont="1" applyFill="1" applyBorder="1" applyAlignment="1" applyProtection="1">
      <alignment horizontal="center" vertical="center" shrinkToFit="1"/>
      <protection hidden="1"/>
    </xf>
    <xf numFmtId="173" fontId="3" fillId="39" borderId="22" xfId="42" applyNumberFormat="1" applyFont="1" applyFill="1" applyBorder="1" applyAlignment="1" applyProtection="1">
      <alignment horizontal="center" vertical="center" shrinkToFit="1"/>
      <protection hidden="1"/>
    </xf>
    <xf numFmtId="173" fontId="4" fillId="39" borderId="0" xfId="0" applyNumberFormat="1" applyFont="1" applyFill="1" applyBorder="1" applyAlignment="1" applyProtection="1">
      <alignment horizontal="center" vertical="center" shrinkToFit="1"/>
      <protection hidden="1"/>
    </xf>
    <xf numFmtId="173" fontId="3" fillId="39" borderId="0" xfId="42" applyNumberFormat="1" applyFont="1" applyFill="1" applyBorder="1" applyAlignment="1" applyProtection="1">
      <alignment horizontal="center" vertical="center" shrinkToFit="1"/>
      <protection hidden="1"/>
    </xf>
    <xf numFmtId="173" fontId="4" fillId="39" borderId="23" xfId="0" applyNumberFormat="1" applyFont="1" applyFill="1" applyBorder="1" applyAlignment="1" applyProtection="1">
      <alignment horizontal="center" vertical="center" shrinkToFit="1"/>
      <protection hidden="1"/>
    </xf>
    <xf numFmtId="0" fontId="5" fillId="36" borderId="30" xfId="0" applyFont="1" applyFill="1" applyBorder="1" applyAlignment="1" applyProtection="1">
      <alignment vertical="center"/>
      <protection hidden="1"/>
    </xf>
    <xf numFmtId="0" fontId="9" fillId="36" borderId="30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vertical="center"/>
      <protection hidden="1"/>
    </xf>
    <xf numFmtId="0" fontId="5" fillId="36" borderId="0" xfId="0" applyFont="1" applyFill="1" applyBorder="1" applyAlignment="1" applyProtection="1">
      <alignment vertical="center"/>
      <protection hidden="1"/>
    </xf>
    <xf numFmtId="0" fontId="9" fillId="36" borderId="0" xfId="0" applyFont="1" applyFill="1" applyBorder="1" applyAlignment="1" applyProtection="1">
      <alignment vertical="center"/>
      <protection hidden="1"/>
    </xf>
    <xf numFmtId="0" fontId="1" fillId="33" borderId="50" xfId="0" applyNumberFormat="1" applyFont="1" applyFill="1" applyBorder="1" applyAlignment="1" applyProtection="1">
      <alignment horizontal="center" vertical="center"/>
      <protection hidden="1"/>
    </xf>
    <xf numFmtId="0" fontId="2" fillId="33" borderId="51" xfId="0" applyNumberFormat="1" applyFont="1" applyFill="1" applyBorder="1" applyAlignment="1" applyProtection="1">
      <alignment horizontal="center" vertical="center"/>
      <protection hidden="1"/>
    </xf>
    <xf numFmtId="0" fontId="2" fillId="33" borderId="46" xfId="0" applyNumberFormat="1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3" fillId="33" borderId="60" xfId="0" applyFont="1" applyFill="1" applyBorder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left" vertical="center"/>
      <protection hidden="1"/>
    </xf>
    <xf numFmtId="0" fontId="3" fillId="33" borderId="19" xfId="0" applyFont="1" applyFill="1" applyBorder="1" applyAlignment="1" applyProtection="1">
      <alignment horizontal="left" vertical="center"/>
      <protection hidden="1"/>
    </xf>
    <xf numFmtId="49" fontId="3" fillId="33" borderId="18" xfId="0" applyNumberFormat="1" applyFont="1" applyFill="1" applyBorder="1" applyAlignment="1" applyProtection="1">
      <alignment horizontal="center" vertical="center"/>
      <protection hidden="1"/>
    </xf>
    <xf numFmtId="49" fontId="3" fillId="33" borderId="25" xfId="0" applyNumberFormat="1" applyFont="1" applyFill="1" applyBorder="1" applyAlignment="1" applyProtection="1">
      <alignment horizontal="center" vertical="center"/>
      <protection hidden="1"/>
    </xf>
    <xf numFmtId="49" fontId="3" fillId="33" borderId="61" xfId="0" applyNumberFormat="1" applyFont="1" applyFill="1" applyBorder="1" applyAlignment="1" applyProtection="1">
      <alignment horizontal="center" vertical="center"/>
      <protection hidden="1"/>
    </xf>
    <xf numFmtId="0" fontId="1" fillId="33" borderId="52" xfId="0" applyFont="1" applyFill="1" applyBorder="1" applyAlignment="1" applyProtection="1">
      <alignment horizontal="center" vertical="center"/>
      <protection hidden="1"/>
    </xf>
    <xf numFmtId="0" fontId="2" fillId="33" borderId="53" xfId="0" applyFont="1" applyFill="1" applyBorder="1" applyAlignment="1" applyProtection="1">
      <alignment horizontal="center" vertical="center"/>
      <protection hidden="1"/>
    </xf>
    <xf numFmtId="0" fontId="2" fillId="33" borderId="54" xfId="0" applyFont="1" applyFill="1" applyBorder="1" applyAlignment="1" applyProtection="1">
      <alignment horizontal="center" vertical="center"/>
      <protection hidden="1"/>
    </xf>
    <xf numFmtId="0" fontId="3" fillId="36" borderId="13" xfId="0" applyFont="1" applyFill="1" applyBorder="1" applyAlignment="1" applyProtection="1">
      <alignment horizontal="left" vertical="center"/>
      <protection hidden="1"/>
    </xf>
    <xf numFmtId="0" fontId="3" fillId="36" borderId="0" xfId="0" applyFont="1" applyFill="1" applyBorder="1" applyAlignment="1" applyProtection="1">
      <alignment horizontal="left" vertical="center"/>
      <protection hidden="1"/>
    </xf>
    <xf numFmtId="0" fontId="5" fillId="36" borderId="0" xfId="0" applyFont="1" applyFill="1" applyBorder="1" applyAlignment="1" applyProtection="1">
      <alignment horizontal="left" vertical="center"/>
      <protection hidden="1"/>
    </xf>
    <xf numFmtId="0" fontId="9" fillId="36" borderId="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26"/>
      </font>
      <fill>
        <patternFill>
          <bgColor indexed="10"/>
        </patternFill>
      </fill>
    </dxf>
    <dxf>
      <font>
        <color indexed="26"/>
      </font>
      <fill>
        <patternFill>
          <bgColor indexed="10"/>
        </patternFill>
      </fill>
    </dxf>
    <dxf>
      <font>
        <b val="0"/>
        <i val="0"/>
        <color indexed="26"/>
      </font>
      <fill>
        <patternFill>
          <bgColor indexed="10"/>
        </patternFill>
      </fill>
    </dxf>
    <dxf>
      <font>
        <color indexed="26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EDEKLER%2025.03.2009\cenk%20&#231;al&#305;&#351;malar\MERMERTAY\Mermertay%202001%20DEV&#304;R%20Mali%20Tablolar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EDEKLER%2025.03.2009\cenk%20&#231;al&#305;&#351;malar\Documents%20and%20Settings\aliosman\Desktop\TAM%20TASDIK\2002%20TAMTASDIK\KORUMA%20TARIM\Documents%20and%20Settings\aliosman\Desktop\TAM%20TASDIK\2001%20TAM%20TASDIK\Bilan&#231;o\m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EDEKLER%2025.03.2009\cenk%20&#231;al&#305;&#351;malar\MADEN%20A.&#350;\AL-2001%20Mali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1"/>
      <sheetName val="GİRİŞ 2"/>
      <sheetName val="VERGİ"/>
      <sheetName val="Gizli Dosya"/>
      <sheetName val="MUH.KAY"/>
      <sheetName val="TD-SM"/>
      <sheetName val="TD-GT"/>
      <sheetName val="TD-ÖGT"/>
      <sheetName val="TD-BL"/>
      <sheetName val="TD-ÖBL"/>
      <sheetName val="KD"/>
      <sheetName val="TD-KDT"/>
      <sheetName val="690 HES"/>
      <sheetName val="ANALİZ"/>
      <sheetName val="NAT"/>
    </sheetNames>
    <sheetDataSet>
      <sheetData sheetId="0">
        <row r="2">
          <cell r="C2" t="str">
            <v>MERMERTAY MERMER SANAYİ ve TİCARET A.Ş.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İZAN"/>
      <sheetName val="GİRİŞ 1"/>
      <sheetName val="GİRİŞ 2"/>
      <sheetName val="VERGİ"/>
      <sheetName val="Gizli Dosya"/>
      <sheetName val="MUH.KAY"/>
      <sheetName val="KKGD"/>
      <sheetName val="Fİ.GİD"/>
      <sheetName val="TD-SM"/>
      <sheetName val="TD-ÖGT"/>
      <sheetName val="TD-BL"/>
      <sheetName val="TD-ÖBL"/>
      <sheetName val="TD-KDT"/>
      <sheetName val="690 HES"/>
      <sheetName val="ANALİZ"/>
      <sheetName val="NAT"/>
    </sheetNames>
    <sheetDataSet>
      <sheetData sheetId="1">
        <row r="3">
          <cell r="C3">
            <v>37256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İRİŞ 1"/>
      <sheetName val="GİRİŞ 2"/>
      <sheetName val="VERGİ"/>
      <sheetName val="Gizli Dosya"/>
      <sheetName val="TD-SM"/>
      <sheetName val="TD-GT"/>
      <sheetName val="TD-BL"/>
      <sheetName val="TD-KDT"/>
      <sheetName val="TD-ÖGT"/>
      <sheetName val="TD-ÖBL"/>
      <sheetName val="KD"/>
      <sheetName val="BİLGİ"/>
      <sheetName val="690 HES"/>
      <sheetName val="ANALİZ"/>
      <sheetName val="N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7.625" style="0" customWidth="1"/>
    <col min="2" max="2" width="45.75390625" style="0" customWidth="1"/>
  </cols>
  <sheetData>
    <row r="1" spans="1:2" ht="12.75">
      <c r="A1" s="167" t="s">
        <v>555</v>
      </c>
      <c r="B1" s="168"/>
    </row>
    <row r="2" spans="1:2" ht="12.75">
      <c r="A2" s="158" t="s">
        <v>556</v>
      </c>
      <c r="B2" s="159"/>
    </row>
    <row r="3" spans="1:2" ht="12.75">
      <c r="A3" s="158" t="s">
        <v>557</v>
      </c>
      <c r="B3" s="166"/>
    </row>
    <row r="4" spans="1:2" ht="12.75">
      <c r="A4" s="158" t="s">
        <v>558</v>
      </c>
      <c r="B4" s="159"/>
    </row>
    <row r="5" spans="1:2" ht="12.75">
      <c r="A5" s="159" t="s">
        <v>560</v>
      </c>
      <c r="B5" s="159"/>
    </row>
    <row r="6" spans="1:2" ht="12.75">
      <c r="A6" s="159" t="s">
        <v>559</v>
      </c>
      <c r="B6" s="159">
        <v>1</v>
      </c>
    </row>
    <row r="7" spans="1:2" ht="12.75">
      <c r="A7" s="159" t="s">
        <v>561</v>
      </c>
      <c r="B7" s="159">
        <v>1</v>
      </c>
    </row>
    <row r="9" spans="1:2" ht="12.75">
      <c r="A9" s="160" t="s">
        <v>550</v>
      </c>
      <c r="B9" s="161"/>
    </row>
    <row r="10" spans="1:2" ht="12.75">
      <c r="A10" s="162" t="s">
        <v>551</v>
      </c>
      <c r="B10" s="163"/>
    </row>
    <row r="11" spans="1:2" ht="12.75">
      <c r="A11" s="162" t="s">
        <v>552</v>
      </c>
      <c r="B11" s="163"/>
    </row>
    <row r="12" spans="1:2" ht="12.75">
      <c r="A12" s="162" t="s">
        <v>553</v>
      </c>
      <c r="B12" s="163"/>
    </row>
    <row r="13" spans="1:2" ht="12.75">
      <c r="A13" s="164" t="s">
        <v>554</v>
      </c>
      <c r="B13" s="16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.625" style="50" customWidth="1"/>
    <col min="2" max="2" width="2.25390625" style="50" customWidth="1"/>
    <col min="3" max="3" width="25.00390625" style="50" customWidth="1"/>
    <col min="4" max="4" width="21.75390625" style="50" customWidth="1"/>
    <col min="5" max="5" width="20.75390625" style="149" customWidth="1"/>
    <col min="6" max="6" width="19.875" style="149" customWidth="1"/>
    <col min="7" max="7" width="17.25390625" style="149" bestFit="1" customWidth="1"/>
    <col min="8" max="8" width="19.125" style="149" bestFit="1" customWidth="1"/>
    <col min="9" max="16384" width="9.125" style="50" customWidth="1"/>
  </cols>
  <sheetData>
    <row r="1" spans="1:8" ht="12.75">
      <c r="A1" s="169">
        <f>vvv!B2</f>
        <v>0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 t="s">
        <v>0</v>
      </c>
      <c r="B2" s="173"/>
      <c r="C2" s="173"/>
      <c r="D2" s="173"/>
      <c r="E2" s="173"/>
      <c r="F2" s="173"/>
      <c r="G2" s="173"/>
      <c r="H2" s="174"/>
    </row>
    <row r="3" spans="1:8" ht="12.75">
      <c r="A3" s="175"/>
      <c r="B3" s="176"/>
      <c r="C3" s="176"/>
      <c r="D3" s="177"/>
      <c r="E3" s="181" t="s">
        <v>421</v>
      </c>
      <c r="F3" s="182"/>
      <c r="G3" s="181" t="s">
        <v>1</v>
      </c>
      <c r="H3" s="182"/>
    </row>
    <row r="4" spans="1:8" ht="12.75">
      <c r="A4" s="178"/>
      <c r="B4" s="179"/>
      <c r="C4" s="179"/>
      <c r="D4" s="180"/>
      <c r="E4" s="183">
        <f>vvv!B3</f>
        <v>0</v>
      </c>
      <c r="F4" s="184"/>
      <c r="G4" s="183">
        <f>vvv!B4</f>
        <v>0</v>
      </c>
      <c r="H4" s="184"/>
    </row>
    <row r="5" spans="1:8" ht="12.75">
      <c r="A5" s="34" t="s">
        <v>2</v>
      </c>
      <c r="B5" s="15"/>
      <c r="C5" s="16" t="s">
        <v>3</v>
      </c>
      <c r="D5" s="51"/>
      <c r="E5" s="143"/>
      <c r="F5" s="150">
        <f>SUM(E6:E8)</f>
        <v>0</v>
      </c>
      <c r="G5" s="143"/>
      <c r="H5" s="150">
        <f>SUM(G6:G8)</f>
        <v>0</v>
      </c>
    </row>
    <row r="6" spans="1:8" ht="12.75">
      <c r="A6" s="35">
        <v>600</v>
      </c>
      <c r="B6" s="36" t="s">
        <v>4</v>
      </c>
      <c r="C6" s="37" t="s">
        <v>5</v>
      </c>
      <c r="D6" s="52"/>
      <c r="E6" s="144"/>
      <c r="F6" s="151"/>
      <c r="G6" s="144"/>
      <c r="H6" s="151"/>
    </row>
    <row r="7" spans="1:8" ht="12.75">
      <c r="A7" s="35">
        <v>601</v>
      </c>
      <c r="B7" s="36" t="s">
        <v>6</v>
      </c>
      <c r="C7" s="37" t="s">
        <v>7</v>
      </c>
      <c r="D7" s="52"/>
      <c r="E7" s="144"/>
      <c r="F7" s="151"/>
      <c r="G7" s="144"/>
      <c r="H7" s="151"/>
    </row>
    <row r="8" spans="1:8" ht="12.75">
      <c r="A8" s="35">
        <v>602</v>
      </c>
      <c r="B8" s="36" t="s">
        <v>8</v>
      </c>
      <c r="C8" s="37" t="s">
        <v>9</v>
      </c>
      <c r="D8" s="52"/>
      <c r="E8" s="144"/>
      <c r="F8" s="151"/>
      <c r="G8" s="144"/>
      <c r="H8" s="151"/>
    </row>
    <row r="9" spans="1:8" ht="12.75">
      <c r="A9" s="34" t="s">
        <v>10</v>
      </c>
      <c r="B9" s="15"/>
      <c r="C9" s="16" t="s">
        <v>11</v>
      </c>
      <c r="D9" s="53"/>
      <c r="E9" s="144"/>
      <c r="F9" s="150">
        <f>SUM(E10:E12)</f>
        <v>0</v>
      </c>
      <c r="G9" s="144"/>
      <c r="H9" s="150">
        <f>SUM(G10:G12)</f>
        <v>0</v>
      </c>
    </row>
    <row r="10" spans="1:8" ht="12.75">
      <c r="A10" s="35">
        <v>610</v>
      </c>
      <c r="B10" s="36" t="s">
        <v>4</v>
      </c>
      <c r="C10" s="37" t="s">
        <v>12</v>
      </c>
      <c r="D10" s="52"/>
      <c r="E10" s="144"/>
      <c r="F10" s="151"/>
      <c r="G10" s="144"/>
      <c r="H10" s="151"/>
    </row>
    <row r="11" spans="1:8" ht="12.75">
      <c r="A11" s="35">
        <v>611</v>
      </c>
      <c r="B11" s="36" t="s">
        <v>6</v>
      </c>
      <c r="C11" s="37" t="s">
        <v>13</v>
      </c>
      <c r="D11" s="52"/>
      <c r="E11" s="144"/>
      <c r="F11" s="151"/>
      <c r="G11" s="144"/>
      <c r="H11" s="151"/>
    </row>
    <row r="12" spans="1:8" ht="12.75">
      <c r="A12" s="35">
        <v>612</v>
      </c>
      <c r="B12" s="36" t="s">
        <v>8</v>
      </c>
      <c r="C12" s="38" t="s">
        <v>14</v>
      </c>
      <c r="D12" s="54"/>
      <c r="E12" s="144"/>
      <c r="F12" s="151"/>
      <c r="G12" s="144"/>
      <c r="H12" s="151"/>
    </row>
    <row r="13" spans="1:8" ht="12.75">
      <c r="A13" s="34" t="s">
        <v>15</v>
      </c>
      <c r="B13" s="15"/>
      <c r="C13" s="16" t="s">
        <v>16</v>
      </c>
      <c r="D13" s="53"/>
      <c r="E13" s="144"/>
      <c r="F13" s="152">
        <f>F5+F9</f>
        <v>0</v>
      </c>
      <c r="G13" s="144"/>
      <c r="H13" s="150">
        <f>H5+H9</f>
        <v>0</v>
      </c>
    </row>
    <row r="14" spans="1:8" ht="12.75">
      <c r="A14" s="34" t="s">
        <v>17</v>
      </c>
      <c r="B14" s="15"/>
      <c r="C14" s="39" t="s">
        <v>18</v>
      </c>
      <c r="D14" s="55"/>
      <c r="E14" s="144"/>
      <c r="F14" s="150">
        <f>SUM(E15:E18)</f>
        <v>0</v>
      </c>
      <c r="G14" s="144"/>
      <c r="H14" s="150">
        <f>SUM(G15:G18)</f>
        <v>0</v>
      </c>
    </row>
    <row r="15" spans="1:8" ht="12.75">
      <c r="A15" s="35">
        <v>620</v>
      </c>
      <c r="B15" s="36" t="s">
        <v>4</v>
      </c>
      <c r="C15" s="37" t="s">
        <v>19</v>
      </c>
      <c r="D15" s="52"/>
      <c r="E15" s="144"/>
      <c r="F15" s="151"/>
      <c r="G15" s="144"/>
      <c r="H15" s="151"/>
    </row>
    <row r="16" spans="1:8" ht="12.75">
      <c r="A16" s="35">
        <v>621</v>
      </c>
      <c r="B16" s="36" t="s">
        <v>6</v>
      </c>
      <c r="C16" s="37" t="s">
        <v>20</v>
      </c>
      <c r="D16" s="52"/>
      <c r="E16" s="144"/>
      <c r="F16" s="151"/>
      <c r="G16" s="144"/>
      <c r="H16" s="151"/>
    </row>
    <row r="17" spans="1:8" ht="12.75">
      <c r="A17" s="35">
        <v>622</v>
      </c>
      <c r="B17" s="36" t="s">
        <v>8</v>
      </c>
      <c r="C17" s="37" t="s">
        <v>21</v>
      </c>
      <c r="D17" s="52"/>
      <c r="E17" s="144"/>
      <c r="F17" s="151"/>
      <c r="G17" s="144"/>
      <c r="H17" s="151"/>
    </row>
    <row r="18" spans="1:8" ht="12.75">
      <c r="A18" s="35">
        <v>623</v>
      </c>
      <c r="B18" s="36" t="s">
        <v>22</v>
      </c>
      <c r="C18" s="37" t="s">
        <v>23</v>
      </c>
      <c r="D18" s="52"/>
      <c r="E18" s="144"/>
      <c r="F18" s="151"/>
      <c r="G18" s="144"/>
      <c r="H18" s="151"/>
    </row>
    <row r="19" spans="1:8" ht="12.75">
      <c r="A19" s="34"/>
      <c r="B19" s="15"/>
      <c r="C19" s="16" t="s">
        <v>24</v>
      </c>
      <c r="D19" s="53"/>
      <c r="E19" s="144"/>
      <c r="F19" s="150">
        <f>F13+F14</f>
        <v>0</v>
      </c>
      <c r="G19" s="144"/>
      <c r="H19" s="150">
        <f>H13+H14</f>
        <v>0</v>
      </c>
    </row>
    <row r="20" spans="1:8" ht="12.75">
      <c r="A20" s="34" t="s">
        <v>25</v>
      </c>
      <c r="B20" s="15"/>
      <c r="C20" s="16" t="s">
        <v>26</v>
      </c>
      <c r="D20" s="53"/>
      <c r="E20" s="144"/>
      <c r="F20" s="150">
        <f>SUM(E21:E23)</f>
        <v>0</v>
      </c>
      <c r="G20" s="144"/>
      <c r="H20" s="150">
        <f>SUM(G21:G23)</f>
        <v>0</v>
      </c>
    </row>
    <row r="21" spans="1:8" ht="12.75">
      <c r="A21" s="35">
        <v>630</v>
      </c>
      <c r="B21" s="36" t="s">
        <v>4</v>
      </c>
      <c r="C21" s="37" t="s">
        <v>27</v>
      </c>
      <c r="D21" s="52"/>
      <c r="E21" s="144"/>
      <c r="F21" s="151"/>
      <c r="G21" s="144"/>
      <c r="H21" s="151"/>
    </row>
    <row r="22" spans="1:8" ht="12.75">
      <c r="A22" s="35">
        <v>631</v>
      </c>
      <c r="B22" s="36" t="s">
        <v>6</v>
      </c>
      <c r="C22" s="38" t="s">
        <v>28</v>
      </c>
      <c r="D22" s="54"/>
      <c r="E22" s="144"/>
      <c r="F22" s="151"/>
      <c r="G22" s="144"/>
      <c r="H22" s="151"/>
    </row>
    <row r="23" spans="1:8" ht="12.75">
      <c r="A23" s="35">
        <v>632</v>
      </c>
      <c r="B23" s="36" t="s">
        <v>8</v>
      </c>
      <c r="C23" s="37" t="s">
        <v>29</v>
      </c>
      <c r="D23" s="52"/>
      <c r="E23" s="144"/>
      <c r="F23" s="151"/>
      <c r="G23" s="144"/>
      <c r="H23" s="151"/>
    </row>
    <row r="24" spans="1:8" ht="12.75">
      <c r="A24" s="34"/>
      <c r="B24" s="15"/>
      <c r="C24" s="16" t="s">
        <v>30</v>
      </c>
      <c r="D24" s="53"/>
      <c r="E24" s="144"/>
      <c r="F24" s="150">
        <f>F19+F20</f>
        <v>0</v>
      </c>
      <c r="G24" s="144"/>
      <c r="H24" s="150">
        <f>H19+H20</f>
        <v>0</v>
      </c>
    </row>
    <row r="25" spans="1:8" ht="12.75">
      <c r="A25" s="34" t="s">
        <v>31</v>
      </c>
      <c r="B25" s="15"/>
      <c r="C25" s="16" t="s">
        <v>32</v>
      </c>
      <c r="D25" s="53"/>
      <c r="E25" s="144"/>
      <c r="F25" s="150">
        <f>SUM(E26:E35)</f>
        <v>0</v>
      </c>
      <c r="G25" s="144"/>
      <c r="H25" s="150">
        <f>SUM(G26:G35)</f>
        <v>0</v>
      </c>
    </row>
    <row r="26" spans="1:8" ht="12.75">
      <c r="A26" s="35">
        <v>640</v>
      </c>
      <c r="B26" s="36" t="s">
        <v>4</v>
      </c>
      <c r="C26" s="37" t="s">
        <v>33</v>
      </c>
      <c r="D26" s="52"/>
      <c r="E26" s="144"/>
      <c r="F26" s="151"/>
      <c r="G26" s="144"/>
      <c r="H26" s="151"/>
    </row>
    <row r="27" spans="1:8" ht="12.75">
      <c r="A27" s="35">
        <v>641</v>
      </c>
      <c r="B27" s="36" t="s">
        <v>6</v>
      </c>
      <c r="C27" s="37" t="s">
        <v>34</v>
      </c>
      <c r="D27" s="52"/>
      <c r="E27" s="144"/>
      <c r="F27" s="151"/>
      <c r="G27" s="144"/>
      <c r="H27" s="151"/>
    </row>
    <row r="28" spans="1:8" ht="12.75">
      <c r="A28" s="35">
        <v>642</v>
      </c>
      <c r="B28" s="36" t="s">
        <v>8</v>
      </c>
      <c r="C28" s="37" t="s">
        <v>35</v>
      </c>
      <c r="D28" s="52"/>
      <c r="E28" s="144"/>
      <c r="F28" s="151"/>
      <c r="G28" s="144"/>
      <c r="H28" s="151"/>
    </row>
    <row r="29" spans="1:8" ht="12.75">
      <c r="A29" s="35">
        <v>643</v>
      </c>
      <c r="B29" s="36" t="s">
        <v>22</v>
      </c>
      <c r="C29" s="37" t="s">
        <v>36</v>
      </c>
      <c r="D29" s="52"/>
      <c r="E29" s="144"/>
      <c r="F29" s="151"/>
      <c r="G29" s="144"/>
      <c r="H29" s="151"/>
    </row>
    <row r="30" spans="1:8" ht="12.75">
      <c r="A30" s="35">
        <v>644</v>
      </c>
      <c r="B30" s="36" t="s">
        <v>37</v>
      </c>
      <c r="C30" s="37" t="s">
        <v>38</v>
      </c>
      <c r="D30" s="52"/>
      <c r="E30" s="144"/>
      <c r="F30" s="151"/>
      <c r="G30" s="144"/>
      <c r="H30" s="151"/>
    </row>
    <row r="31" spans="1:8" ht="12.75">
      <c r="A31" s="35">
        <v>645</v>
      </c>
      <c r="B31" s="36" t="s">
        <v>39</v>
      </c>
      <c r="C31" s="37" t="s">
        <v>40</v>
      </c>
      <c r="D31" s="52"/>
      <c r="E31" s="144"/>
      <c r="F31" s="151"/>
      <c r="G31" s="144"/>
      <c r="H31" s="151"/>
    </row>
    <row r="32" spans="1:8" ht="12.75">
      <c r="A32" s="35">
        <v>646</v>
      </c>
      <c r="B32" s="36" t="s">
        <v>41</v>
      </c>
      <c r="C32" s="37" t="s">
        <v>42</v>
      </c>
      <c r="D32" s="52"/>
      <c r="E32" s="144"/>
      <c r="F32" s="151"/>
      <c r="G32" s="144"/>
      <c r="H32" s="151"/>
    </row>
    <row r="33" spans="1:8" ht="12.75">
      <c r="A33" s="35">
        <v>647</v>
      </c>
      <c r="B33" s="36" t="s">
        <v>43</v>
      </c>
      <c r="C33" s="37" t="s">
        <v>44</v>
      </c>
      <c r="D33" s="52"/>
      <c r="E33" s="144"/>
      <c r="F33" s="151"/>
      <c r="G33" s="144"/>
      <c r="H33" s="151"/>
    </row>
    <row r="34" spans="1:8" ht="12.75">
      <c r="A34" s="35">
        <v>648</v>
      </c>
      <c r="B34" s="36" t="s">
        <v>45</v>
      </c>
      <c r="C34" s="37" t="s">
        <v>46</v>
      </c>
      <c r="D34" s="52"/>
      <c r="E34" s="144"/>
      <c r="F34" s="151"/>
      <c r="G34" s="144"/>
      <c r="H34" s="151"/>
    </row>
    <row r="35" spans="1:8" ht="12.75">
      <c r="A35" s="35">
        <v>649</v>
      </c>
      <c r="B35" s="36" t="s">
        <v>47</v>
      </c>
      <c r="C35" s="37" t="s">
        <v>48</v>
      </c>
      <c r="D35" s="52"/>
      <c r="E35" s="144"/>
      <c r="F35" s="151"/>
      <c r="G35" s="144"/>
      <c r="H35" s="151"/>
    </row>
    <row r="36" spans="1:8" ht="12.75">
      <c r="A36" s="34" t="s">
        <v>49</v>
      </c>
      <c r="B36" s="15"/>
      <c r="C36" s="16" t="s">
        <v>50</v>
      </c>
      <c r="D36" s="53"/>
      <c r="E36" s="144"/>
      <c r="F36" s="150">
        <f>SUM(E37:E43)</f>
        <v>0</v>
      </c>
      <c r="G36" s="144"/>
      <c r="H36" s="150">
        <f>SUM(G37:G43)</f>
        <v>0</v>
      </c>
    </row>
    <row r="37" spans="1:8" ht="12.75">
      <c r="A37" s="35">
        <v>653</v>
      </c>
      <c r="B37" s="36" t="s">
        <v>4</v>
      </c>
      <c r="C37" s="37" t="s">
        <v>51</v>
      </c>
      <c r="D37" s="52"/>
      <c r="E37" s="144"/>
      <c r="F37" s="151"/>
      <c r="G37" s="144"/>
      <c r="H37" s="151"/>
    </row>
    <row r="38" spans="1:8" ht="12.75">
      <c r="A38" s="35">
        <v>654</v>
      </c>
      <c r="B38" s="36" t="s">
        <v>6</v>
      </c>
      <c r="C38" s="37" t="s">
        <v>52</v>
      </c>
      <c r="D38" s="52"/>
      <c r="E38" s="144"/>
      <c r="F38" s="151"/>
      <c r="G38" s="144"/>
      <c r="H38" s="151"/>
    </row>
    <row r="39" spans="1:8" ht="12.75">
      <c r="A39" s="35">
        <v>655</v>
      </c>
      <c r="B39" s="36" t="s">
        <v>8</v>
      </c>
      <c r="C39" s="37" t="s">
        <v>53</v>
      </c>
      <c r="D39" s="52"/>
      <c r="E39" s="144"/>
      <c r="F39" s="151"/>
      <c r="G39" s="144"/>
      <c r="H39" s="151"/>
    </row>
    <row r="40" spans="1:8" ht="12.75">
      <c r="A40" s="35">
        <v>656</v>
      </c>
      <c r="B40" s="36" t="s">
        <v>22</v>
      </c>
      <c r="C40" s="37" t="s">
        <v>54</v>
      </c>
      <c r="D40" s="52"/>
      <c r="E40" s="144"/>
      <c r="F40" s="151"/>
      <c r="G40" s="144"/>
      <c r="H40" s="151"/>
    </row>
    <row r="41" spans="1:8" ht="12.75">
      <c r="A41" s="35">
        <v>657</v>
      </c>
      <c r="B41" s="36" t="s">
        <v>37</v>
      </c>
      <c r="C41" s="37" t="s">
        <v>55</v>
      </c>
      <c r="D41" s="52"/>
      <c r="E41" s="144"/>
      <c r="F41" s="151"/>
      <c r="G41" s="144"/>
      <c r="H41" s="151"/>
    </row>
    <row r="42" spans="1:8" ht="12.75">
      <c r="A42" s="35">
        <v>658</v>
      </c>
      <c r="B42" s="36" t="s">
        <v>39</v>
      </c>
      <c r="C42" s="37" t="s">
        <v>56</v>
      </c>
      <c r="D42" s="52"/>
      <c r="E42" s="144"/>
      <c r="F42" s="151"/>
      <c r="G42" s="144"/>
      <c r="H42" s="151"/>
    </row>
    <row r="43" spans="1:8" ht="12.75">
      <c r="A43" s="35">
        <v>659</v>
      </c>
      <c r="B43" s="36" t="s">
        <v>41</v>
      </c>
      <c r="C43" s="37" t="s">
        <v>57</v>
      </c>
      <c r="D43" s="52"/>
      <c r="E43" s="144"/>
      <c r="F43" s="151"/>
      <c r="G43" s="144"/>
      <c r="H43" s="151"/>
    </row>
    <row r="44" spans="1:8" ht="12.75">
      <c r="A44" s="34" t="s">
        <v>58</v>
      </c>
      <c r="B44" s="15"/>
      <c r="C44" s="16" t="s">
        <v>59</v>
      </c>
      <c r="D44" s="53"/>
      <c r="E44" s="144"/>
      <c r="F44" s="150">
        <f>SUM(E45:E46)</f>
        <v>0</v>
      </c>
      <c r="G44" s="144"/>
      <c r="H44" s="150">
        <f>SUM(G45:G46)</f>
        <v>0</v>
      </c>
    </row>
    <row r="45" spans="1:8" ht="12.75">
      <c r="A45" s="35">
        <v>660</v>
      </c>
      <c r="B45" s="36" t="s">
        <v>4</v>
      </c>
      <c r="C45" s="37" t="s">
        <v>60</v>
      </c>
      <c r="D45" s="52"/>
      <c r="E45" s="144"/>
      <c r="F45" s="151"/>
      <c r="G45" s="144"/>
      <c r="H45" s="151"/>
    </row>
    <row r="46" spans="1:8" ht="12.75">
      <c r="A46" s="35">
        <v>661</v>
      </c>
      <c r="B46" s="36" t="s">
        <v>6</v>
      </c>
      <c r="C46" s="37" t="s">
        <v>61</v>
      </c>
      <c r="D46" s="52"/>
      <c r="E46" s="144"/>
      <c r="F46" s="151"/>
      <c r="G46" s="144"/>
      <c r="H46" s="151"/>
    </row>
    <row r="47" spans="1:8" ht="12.75">
      <c r="A47" s="40"/>
      <c r="B47" s="15"/>
      <c r="C47" s="16" t="s">
        <v>62</v>
      </c>
      <c r="D47" s="53"/>
      <c r="E47" s="144"/>
      <c r="F47" s="150">
        <f>F24+F25+F36+F44</f>
        <v>0</v>
      </c>
      <c r="G47" s="144"/>
      <c r="H47" s="150">
        <f>H24+H25+H36+H44</f>
        <v>0</v>
      </c>
    </row>
    <row r="48" spans="1:8" ht="12.75">
      <c r="A48" s="34" t="s">
        <v>63</v>
      </c>
      <c r="B48" s="15"/>
      <c r="C48" s="16" t="s">
        <v>64</v>
      </c>
      <c r="D48" s="53"/>
      <c r="E48" s="144"/>
      <c r="F48" s="150">
        <f>SUM(E49:E50)</f>
        <v>0</v>
      </c>
      <c r="G48" s="144"/>
      <c r="H48" s="150">
        <f>SUM(G49:G50)</f>
        <v>0</v>
      </c>
    </row>
    <row r="49" spans="1:8" ht="12.75">
      <c r="A49" s="35">
        <v>671</v>
      </c>
      <c r="B49" s="36" t="s">
        <v>4</v>
      </c>
      <c r="C49" s="37" t="s">
        <v>65</v>
      </c>
      <c r="D49" s="52"/>
      <c r="E49" s="144"/>
      <c r="F49" s="151"/>
      <c r="G49" s="144"/>
      <c r="H49" s="151"/>
    </row>
    <row r="50" spans="1:8" ht="12.75">
      <c r="A50" s="35">
        <v>679</v>
      </c>
      <c r="B50" s="36" t="s">
        <v>6</v>
      </c>
      <c r="C50" s="37" t="s">
        <v>66</v>
      </c>
      <c r="D50" s="52"/>
      <c r="E50" s="144"/>
      <c r="F50" s="151"/>
      <c r="G50" s="144"/>
      <c r="H50" s="151"/>
    </row>
    <row r="51" spans="1:8" ht="12.75">
      <c r="A51" s="34" t="s">
        <v>67</v>
      </c>
      <c r="B51" s="15"/>
      <c r="C51" s="16" t="s">
        <v>68</v>
      </c>
      <c r="D51" s="53"/>
      <c r="E51" s="144"/>
      <c r="F51" s="150">
        <f>SUM(E52:E54)</f>
        <v>0</v>
      </c>
      <c r="G51" s="144"/>
      <c r="H51" s="150">
        <f>SUM(G52:G54)</f>
        <v>0</v>
      </c>
    </row>
    <row r="52" spans="1:8" ht="12.75">
      <c r="A52" s="35">
        <v>680</v>
      </c>
      <c r="B52" s="36" t="s">
        <v>4</v>
      </c>
      <c r="C52" s="37" t="s">
        <v>69</v>
      </c>
      <c r="D52" s="52"/>
      <c r="E52" s="144"/>
      <c r="F52" s="151"/>
      <c r="G52" s="144"/>
      <c r="H52" s="151"/>
    </row>
    <row r="53" spans="1:8" ht="12.75">
      <c r="A53" s="35">
        <v>681</v>
      </c>
      <c r="B53" s="36" t="s">
        <v>6</v>
      </c>
      <c r="C53" s="37" t="s">
        <v>70</v>
      </c>
      <c r="D53" s="52"/>
      <c r="E53" s="144"/>
      <c r="F53" s="151"/>
      <c r="G53" s="144"/>
      <c r="H53" s="151"/>
    </row>
    <row r="54" spans="1:8" ht="12.75">
      <c r="A54" s="35">
        <v>689</v>
      </c>
      <c r="B54" s="36" t="s">
        <v>8</v>
      </c>
      <c r="C54" s="37" t="s">
        <v>71</v>
      </c>
      <c r="D54" s="52"/>
      <c r="E54" s="144"/>
      <c r="F54" s="151"/>
      <c r="G54" s="144"/>
      <c r="H54" s="151"/>
    </row>
    <row r="55" spans="1:8" ht="12.75">
      <c r="A55" s="40"/>
      <c r="B55" s="15"/>
      <c r="C55" s="16" t="s">
        <v>72</v>
      </c>
      <c r="D55" s="53"/>
      <c r="E55" s="144"/>
      <c r="F55" s="150">
        <f>F47+F48+F51</f>
        <v>0</v>
      </c>
      <c r="G55" s="144"/>
      <c r="H55" s="150">
        <f>H47+H48+H51</f>
        <v>0</v>
      </c>
    </row>
    <row r="56" spans="1:8" ht="12.75">
      <c r="A56" s="41" t="s">
        <v>73</v>
      </c>
      <c r="B56" s="42"/>
      <c r="C56" s="43" t="s">
        <v>74</v>
      </c>
      <c r="D56" s="56"/>
      <c r="E56" s="145"/>
      <c r="F56" s="153">
        <f>E56</f>
        <v>0</v>
      </c>
      <c r="G56" s="145"/>
      <c r="H56" s="153">
        <f>G56</f>
        <v>0</v>
      </c>
    </row>
    <row r="57" spans="1:8" ht="13.5" thickBot="1">
      <c r="A57" s="44"/>
      <c r="B57" s="45"/>
      <c r="C57" s="46" t="s">
        <v>75</v>
      </c>
      <c r="D57" s="57"/>
      <c r="E57" s="146"/>
      <c r="F57" s="154">
        <f>F55+F56</f>
        <v>0</v>
      </c>
      <c r="G57" s="146"/>
      <c r="H57" s="154">
        <f>H55+H56</f>
        <v>0</v>
      </c>
    </row>
    <row r="58" spans="1:8" ht="12.75">
      <c r="A58" s="1"/>
      <c r="B58" s="2"/>
      <c r="C58" s="3"/>
      <c r="D58" s="3"/>
      <c r="E58" s="147"/>
      <c r="F58" s="147"/>
      <c r="G58" s="155"/>
      <c r="H58" s="155"/>
    </row>
    <row r="59" spans="1:8" ht="12.75" hidden="1">
      <c r="A59" s="4"/>
      <c r="B59" s="5"/>
      <c r="C59" s="47" t="s">
        <v>422</v>
      </c>
      <c r="D59" s="48"/>
      <c r="E59" s="148"/>
      <c r="F59" s="148"/>
      <c r="G59" s="156"/>
      <c r="H59" s="156"/>
    </row>
    <row r="60" spans="1:8" ht="12.75" hidden="1">
      <c r="A60" s="4"/>
      <c r="B60" s="5"/>
      <c r="C60" s="49" t="s">
        <v>423</v>
      </c>
      <c r="D60" s="49" t="s">
        <v>547</v>
      </c>
      <c r="E60" s="148"/>
      <c r="F60" s="148"/>
      <c r="G60" s="156"/>
      <c r="H60" s="156"/>
    </row>
    <row r="61" spans="1:8" ht="12.75" hidden="1">
      <c r="A61" s="4"/>
      <c r="B61" s="5"/>
      <c r="C61" s="49" t="s">
        <v>424</v>
      </c>
      <c r="D61" s="49">
        <f>vvv!B6</f>
        <v>1</v>
      </c>
      <c r="E61" s="148"/>
      <c r="F61" s="148"/>
      <c r="G61" s="156"/>
      <c r="H61" s="156"/>
    </row>
    <row r="62" spans="1:8" ht="12.75" hidden="1">
      <c r="A62" s="4"/>
      <c r="B62" s="5"/>
      <c r="C62" s="49" t="s">
        <v>425</v>
      </c>
      <c r="D62" s="49">
        <f>vvv!B7</f>
        <v>1</v>
      </c>
      <c r="E62" s="148"/>
      <c r="F62" s="148"/>
      <c r="G62" s="156"/>
      <c r="H62" s="156"/>
    </row>
  </sheetData>
  <sheetProtection/>
  <mergeCells count="7">
    <mergeCell ref="A1:H1"/>
    <mergeCell ref="A2:H2"/>
    <mergeCell ref="A3:D4"/>
    <mergeCell ref="G3:H3"/>
    <mergeCell ref="G4:H4"/>
    <mergeCell ref="E3:F3"/>
    <mergeCell ref="E4:F4"/>
  </mergeCells>
  <conditionalFormatting sqref="G4 E4">
    <cfRule type="cellIs" priority="1" dxfId="14" operator="equal" stopIfTrue="1">
      <formula>"Uygulama dönemi seçiniz !"</formula>
    </cfRule>
  </conditionalFormatting>
  <conditionalFormatting sqref="A1:H1">
    <cfRule type="cellIs" priority="2" dxfId="14" operator="equal" stopIfTrue="1">
      <formula>"Lütfen GİRİŞ C2'ye Firma Unvanını Giriniz !"</formula>
    </cfRule>
  </conditionalFormatting>
  <conditionalFormatting sqref="A2:H2">
    <cfRule type="expression" priority="3" dxfId="15" stopIfTrue="1">
      <formula>#REF!=1</formula>
    </cfRule>
  </conditionalFormatting>
  <conditionalFormatting sqref="E42 G42">
    <cfRule type="expression" priority="4" dxfId="16" stopIfTrue="1">
      <formula>#REF!=1</formula>
    </cfRule>
  </conditionalFormatting>
  <conditionalFormatting sqref="E34 G34">
    <cfRule type="expression" priority="5" dxfId="16" stopIfTrue="1">
      <formula>#REF!=1</formula>
    </cfRule>
  </conditionalFormatting>
  <conditionalFormatting sqref="F57 H57">
    <cfRule type="expression" priority="6" dxfId="16" stopIfTrue="1">
      <formula>#REF!=1</formula>
    </cfRule>
  </conditionalFormatting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3" sqref="A3:D4"/>
    </sheetView>
  </sheetViews>
  <sheetFormatPr defaultColWidth="9.00390625" defaultRowHeight="12.75"/>
  <cols>
    <col min="1" max="1" width="3.375" style="17" customWidth="1"/>
    <col min="2" max="2" width="2.375" style="14" customWidth="1"/>
    <col min="3" max="3" width="49.875" style="14" customWidth="1"/>
    <col min="4" max="4" width="0.37109375" style="14" hidden="1" customWidth="1"/>
    <col min="5" max="5" width="15.75390625" style="14" customWidth="1"/>
    <col min="6" max="6" width="14.75390625" style="14" customWidth="1"/>
    <col min="7" max="7" width="13.875" style="14" customWidth="1"/>
    <col min="8" max="8" width="14.25390625" style="14" customWidth="1"/>
    <col min="9" max="16384" width="9.125" style="14" customWidth="1"/>
  </cols>
  <sheetData>
    <row r="1" spans="1:8" ht="13.5" thickTop="1">
      <c r="A1" s="185">
        <f>'Income statement Turkish'!A1:H1</f>
        <v>0</v>
      </c>
      <c r="B1" s="186"/>
      <c r="C1" s="186"/>
      <c r="D1" s="186"/>
      <c r="E1" s="186"/>
      <c r="F1" s="186"/>
      <c r="G1" s="186"/>
      <c r="H1" s="187"/>
    </row>
    <row r="2" spans="1:8" ht="13.5" thickBot="1">
      <c r="A2" s="188" t="s">
        <v>219</v>
      </c>
      <c r="B2" s="189"/>
      <c r="C2" s="189"/>
      <c r="D2" s="189"/>
      <c r="E2" s="189"/>
      <c r="F2" s="189"/>
      <c r="G2" s="189"/>
      <c r="H2" s="190"/>
    </row>
    <row r="3" spans="1:8" ht="13.5" thickTop="1">
      <c r="A3" s="191">
        <f>vvv!B5</f>
        <v>0</v>
      </c>
      <c r="B3" s="192"/>
      <c r="C3" s="192"/>
      <c r="D3" s="193"/>
      <c r="E3" s="197" t="s">
        <v>220</v>
      </c>
      <c r="F3" s="198"/>
      <c r="G3" s="199" t="s">
        <v>221</v>
      </c>
      <c r="H3" s="200"/>
    </row>
    <row r="4" spans="1:8" ht="12.75">
      <c r="A4" s="194"/>
      <c r="B4" s="195"/>
      <c r="C4" s="195"/>
      <c r="D4" s="196"/>
      <c r="E4" s="201">
        <f>'Income statement Turkish'!E4:F4</f>
        <v>0</v>
      </c>
      <c r="F4" s="202"/>
      <c r="G4" s="203">
        <f>'Income statement Turkish'!G4:H4</f>
        <v>0</v>
      </c>
      <c r="H4" s="204"/>
    </row>
    <row r="5" spans="1:8" ht="12.75">
      <c r="A5" s="62" t="s">
        <v>2</v>
      </c>
      <c r="B5" s="15"/>
      <c r="C5" s="16" t="s">
        <v>222</v>
      </c>
      <c r="D5" s="63">
        <v>1000000</v>
      </c>
      <c r="E5" s="61"/>
      <c r="F5" s="60">
        <f>SUM(E6:E8)</f>
        <v>0</v>
      </c>
      <c r="G5" s="61"/>
      <c r="H5" s="60">
        <f>SUM(G6:G8)</f>
        <v>0</v>
      </c>
    </row>
    <row r="6" spans="1:8" ht="12.75">
      <c r="A6" s="64">
        <v>600</v>
      </c>
      <c r="B6" s="36" t="s">
        <v>4</v>
      </c>
      <c r="C6" s="37" t="s">
        <v>223</v>
      </c>
      <c r="D6" s="65">
        <v>24836984551028</v>
      </c>
      <c r="E6" s="58">
        <f>'Income statement Turkish'!E6/'Income statement Turkish'!$D$62</f>
        <v>0</v>
      </c>
      <c r="F6" s="59"/>
      <c r="G6" s="58">
        <f>'Income statement Turkish'!G6/'Income statement Turkish'!$D$61</f>
        <v>0</v>
      </c>
      <c r="H6" s="59"/>
    </row>
    <row r="7" spans="1:8" ht="12.75">
      <c r="A7" s="64">
        <v>601</v>
      </c>
      <c r="B7" s="36" t="s">
        <v>6</v>
      </c>
      <c r="C7" s="37" t="s">
        <v>224</v>
      </c>
      <c r="D7" s="65">
        <v>2828014464525</v>
      </c>
      <c r="E7" s="58">
        <f>'Income statement Turkish'!E7/'Income statement Turkish'!$D$62</f>
        <v>0</v>
      </c>
      <c r="F7" s="59"/>
      <c r="G7" s="58">
        <f>'Income statement Turkish'!G7/'Income statement Turkish'!$D$61</f>
        <v>0</v>
      </c>
      <c r="H7" s="59"/>
    </row>
    <row r="8" spans="1:8" ht="12.75">
      <c r="A8" s="64">
        <v>602</v>
      </c>
      <c r="B8" s="36" t="s">
        <v>8</v>
      </c>
      <c r="C8" s="37" t="s">
        <v>225</v>
      </c>
      <c r="D8" s="65">
        <v>46309249986</v>
      </c>
      <c r="E8" s="58">
        <f>'Income statement Turkish'!E8/'Income statement Turkish'!$D$62</f>
        <v>0</v>
      </c>
      <c r="F8" s="59"/>
      <c r="G8" s="58">
        <f>'Income statement Turkish'!G8/'Income statement Turkish'!$D$61</f>
        <v>0</v>
      </c>
      <c r="H8" s="59"/>
    </row>
    <row r="9" spans="1:8" ht="12.75">
      <c r="A9" s="62" t="s">
        <v>10</v>
      </c>
      <c r="B9" s="15"/>
      <c r="C9" s="16" t="s">
        <v>426</v>
      </c>
      <c r="D9" s="63"/>
      <c r="E9" s="58"/>
      <c r="F9" s="60">
        <f>SUM(E10:E12)</f>
        <v>0</v>
      </c>
      <c r="G9" s="58"/>
      <c r="H9" s="60">
        <f>SUM(G10:G12)</f>
        <v>0</v>
      </c>
    </row>
    <row r="10" spans="1:8" ht="12.75">
      <c r="A10" s="64">
        <v>610</v>
      </c>
      <c r="B10" s="36" t="s">
        <v>4</v>
      </c>
      <c r="C10" s="37" t="s">
        <v>226</v>
      </c>
      <c r="D10" s="65">
        <v>2701500000</v>
      </c>
      <c r="E10" s="58">
        <f>'Income statement Turkish'!E10/'Income statement Turkish'!$D$62</f>
        <v>0</v>
      </c>
      <c r="F10" s="59"/>
      <c r="G10" s="58">
        <f>'Income statement Turkish'!G10/'Income statement Turkish'!$D$61</f>
        <v>0</v>
      </c>
      <c r="H10" s="59"/>
    </row>
    <row r="11" spans="1:8" ht="12.75">
      <c r="A11" s="64">
        <v>611</v>
      </c>
      <c r="B11" s="36" t="s">
        <v>6</v>
      </c>
      <c r="C11" s="37" t="s">
        <v>227</v>
      </c>
      <c r="D11" s="65">
        <v>2554479442159</v>
      </c>
      <c r="E11" s="58">
        <f>'Income statement Turkish'!E11/'Income statement Turkish'!$D$62</f>
        <v>0</v>
      </c>
      <c r="F11" s="59"/>
      <c r="G11" s="58">
        <f>'Income statement Turkish'!G11/'Income statement Turkish'!$D$61</f>
        <v>0</v>
      </c>
      <c r="H11" s="59"/>
    </row>
    <row r="12" spans="1:8" ht="12.75">
      <c r="A12" s="64">
        <v>612</v>
      </c>
      <c r="B12" s="36" t="s">
        <v>8</v>
      </c>
      <c r="C12" s="38" t="s">
        <v>228</v>
      </c>
      <c r="D12" s="66"/>
      <c r="E12" s="58">
        <f>'Income statement Turkish'!E12/'Income statement Turkish'!$D$62</f>
        <v>0</v>
      </c>
      <c r="F12" s="59"/>
      <c r="G12" s="58">
        <f>'Income statement Turkish'!G12/'Income statement Turkish'!$D$61</f>
        <v>0</v>
      </c>
      <c r="H12" s="59"/>
    </row>
    <row r="13" spans="1:8" ht="12.75">
      <c r="A13" s="62" t="s">
        <v>15</v>
      </c>
      <c r="B13" s="15"/>
      <c r="C13" s="16" t="s">
        <v>229</v>
      </c>
      <c r="D13" s="63"/>
      <c r="E13" s="58"/>
      <c r="F13" s="60">
        <f>F5+F9</f>
        <v>0</v>
      </c>
      <c r="G13" s="58"/>
      <c r="H13" s="60">
        <f>H5+H9</f>
        <v>0</v>
      </c>
    </row>
    <row r="14" spans="1:8" ht="12.75">
      <c r="A14" s="62" t="s">
        <v>17</v>
      </c>
      <c r="B14" s="15"/>
      <c r="C14" s="39" t="s">
        <v>427</v>
      </c>
      <c r="D14" s="67"/>
      <c r="E14" s="58"/>
      <c r="F14" s="60">
        <f>SUM(E15:E18)</f>
        <v>0</v>
      </c>
      <c r="G14" s="58"/>
      <c r="H14" s="60">
        <f>SUM(G15:G18)</f>
        <v>0</v>
      </c>
    </row>
    <row r="15" spans="1:8" ht="12.75">
      <c r="A15" s="64">
        <v>620</v>
      </c>
      <c r="B15" s="36" t="s">
        <v>4</v>
      </c>
      <c r="C15" s="37" t="s">
        <v>428</v>
      </c>
      <c r="D15" s="65">
        <v>19595269670444</v>
      </c>
      <c r="E15" s="58">
        <f>'Income statement Turkish'!E15/'Income statement Turkish'!$D$62</f>
        <v>0</v>
      </c>
      <c r="F15" s="59"/>
      <c r="G15" s="58">
        <f>'Income statement Turkish'!G15/'Income statement Turkish'!$D$61</f>
        <v>0</v>
      </c>
      <c r="H15" s="59"/>
    </row>
    <row r="16" spans="1:8" ht="12.75">
      <c r="A16" s="64">
        <v>621</v>
      </c>
      <c r="B16" s="36" t="s">
        <v>6</v>
      </c>
      <c r="C16" s="37" t="s">
        <v>500</v>
      </c>
      <c r="D16" s="65">
        <v>541925078586</v>
      </c>
      <c r="E16" s="58">
        <f>'Income statement Turkish'!E16/'Income statement Turkish'!$D$62</f>
        <v>0</v>
      </c>
      <c r="F16" s="59"/>
      <c r="G16" s="58">
        <f>'Income statement Turkish'!G16/'Income statement Turkish'!$D$61</f>
        <v>0</v>
      </c>
      <c r="H16" s="59"/>
    </row>
    <row r="17" spans="1:8" ht="12.75">
      <c r="A17" s="64">
        <v>622</v>
      </c>
      <c r="B17" s="36" t="s">
        <v>8</v>
      </c>
      <c r="C17" s="37" t="s">
        <v>501</v>
      </c>
      <c r="D17" s="65"/>
      <c r="E17" s="58">
        <f>'Income statement Turkish'!E17/'Income statement Turkish'!$D$62</f>
        <v>0</v>
      </c>
      <c r="F17" s="59"/>
      <c r="G17" s="58">
        <f>'Income statement Turkish'!G17/'Income statement Turkish'!$D$61</f>
        <v>0</v>
      </c>
      <c r="H17" s="59"/>
    </row>
    <row r="18" spans="1:8" ht="12.75">
      <c r="A18" s="64">
        <v>623</v>
      </c>
      <c r="B18" s="36" t="s">
        <v>22</v>
      </c>
      <c r="C18" s="37" t="s">
        <v>429</v>
      </c>
      <c r="D18" s="65">
        <v>107156566071</v>
      </c>
      <c r="E18" s="58">
        <f>'Income statement Turkish'!E18/'Income statement Turkish'!$D$62</f>
        <v>0</v>
      </c>
      <c r="F18" s="59"/>
      <c r="G18" s="58">
        <f>'Income statement Turkish'!G18/'Income statement Turkish'!$D$61</f>
        <v>0</v>
      </c>
      <c r="H18" s="59"/>
    </row>
    <row r="19" spans="1:8" ht="12.75">
      <c r="A19" s="62"/>
      <c r="B19" s="15"/>
      <c r="C19" s="16" t="s">
        <v>230</v>
      </c>
      <c r="D19" s="63"/>
      <c r="E19" s="58"/>
      <c r="F19" s="60">
        <f>F13+F14</f>
        <v>0</v>
      </c>
      <c r="G19" s="58"/>
      <c r="H19" s="60">
        <f>H13+H14</f>
        <v>0</v>
      </c>
    </row>
    <row r="20" spans="1:8" ht="12.75">
      <c r="A20" s="62" t="s">
        <v>25</v>
      </c>
      <c r="B20" s="15"/>
      <c r="C20" s="16" t="s">
        <v>430</v>
      </c>
      <c r="D20" s="63"/>
      <c r="E20" s="58"/>
      <c r="F20" s="60">
        <f>SUM(E21:E23)</f>
        <v>0</v>
      </c>
      <c r="G20" s="58"/>
      <c r="H20" s="60">
        <f>SUM(G21:G23)</f>
        <v>0</v>
      </c>
    </row>
    <row r="21" spans="1:8" ht="12.75">
      <c r="A21" s="64">
        <v>630</v>
      </c>
      <c r="B21" s="36" t="s">
        <v>4</v>
      </c>
      <c r="C21" s="37" t="s">
        <v>246</v>
      </c>
      <c r="D21" s="65"/>
      <c r="E21" s="58">
        <f>'Income statement Turkish'!E21/'Income statement Turkish'!$D$62</f>
        <v>0</v>
      </c>
      <c r="F21" s="59"/>
      <c r="G21" s="58">
        <f>'Income statement Turkish'!G21/'Income statement Turkish'!$D$61</f>
        <v>0</v>
      </c>
      <c r="H21" s="59"/>
    </row>
    <row r="22" spans="1:8" ht="12.75">
      <c r="A22" s="64">
        <v>631</v>
      </c>
      <c r="B22" s="36" t="s">
        <v>6</v>
      </c>
      <c r="C22" s="38" t="s">
        <v>247</v>
      </c>
      <c r="D22" s="66">
        <v>640599008030</v>
      </c>
      <c r="E22" s="58">
        <f>'Income statement Turkish'!E22/'Income statement Turkish'!$D$62</f>
        <v>0</v>
      </c>
      <c r="F22" s="59"/>
      <c r="G22" s="58">
        <f>'Income statement Turkish'!G22/'Income statement Turkish'!$D$61</f>
        <v>0</v>
      </c>
      <c r="H22" s="59"/>
    </row>
    <row r="23" spans="1:8" ht="12.75">
      <c r="A23" s="64">
        <v>632</v>
      </c>
      <c r="B23" s="36" t="s">
        <v>8</v>
      </c>
      <c r="C23" s="37" t="s">
        <v>248</v>
      </c>
      <c r="D23" s="65">
        <v>1931787484222</v>
      </c>
      <c r="E23" s="58">
        <f>'Income statement Turkish'!E23/'Income statement Turkish'!$D$62</f>
        <v>0</v>
      </c>
      <c r="F23" s="59"/>
      <c r="G23" s="58">
        <f>'Income statement Turkish'!G23/'Income statement Turkish'!$D$61</f>
        <v>0</v>
      </c>
      <c r="H23" s="59"/>
    </row>
    <row r="24" spans="1:8" ht="12.75">
      <c r="A24" s="62"/>
      <c r="B24" s="15"/>
      <c r="C24" s="16" t="s">
        <v>431</v>
      </c>
      <c r="D24" s="63"/>
      <c r="E24" s="58"/>
      <c r="F24" s="60">
        <f>F19+F20</f>
        <v>0</v>
      </c>
      <c r="G24" s="58"/>
      <c r="H24" s="60">
        <f>H19+H20</f>
        <v>0</v>
      </c>
    </row>
    <row r="25" spans="1:8" ht="12.75">
      <c r="A25" s="62" t="s">
        <v>31</v>
      </c>
      <c r="B25" s="15"/>
      <c r="C25" s="16" t="s">
        <v>432</v>
      </c>
      <c r="D25" s="63"/>
      <c r="E25" s="58"/>
      <c r="F25" s="60">
        <f>SUM(E26:E35)</f>
        <v>0</v>
      </c>
      <c r="G25" s="58"/>
      <c r="H25" s="60">
        <f>SUM(G26:G35)</f>
        <v>0</v>
      </c>
    </row>
    <row r="26" spans="1:8" ht="12.75">
      <c r="A26" s="64">
        <v>640</v>
      </c>
      <c r="B26" s="36" t="s">
        <v>4</v>
      </c>
      <c r="C26" s="37" t="s">
        <v>546</v>
      </c>
      <c r="D26" s="65"/>
      <c r="E26" s="58">
        <f>'Income statement Turkish'!E26/'Income statement Turkish'!$D$62</f>
        <v>0</v>
      </c>
      <c r="F26" s="59"/>
      <c r="G26" s="58">
        <f>'Income statement Turkish'!G26/'Income statement Turkish'!$D$61</f>
        <v>0</v>
      </c>
      <c r="H26" s="59"/>
    </row>
    <row r="27" spans="1:8" ht="12.75">
      <c r="A27" s="64">
        <v>641</v>
      </c>
      <c r="B27" s="36" t="s">
        <v>6</v>
      </c>
      <c r="C27" s="37" t="s">
        <v>231</v>
      </c>
      <c r="D27" s="65"/>
      <c r="E27" s="58">
        <f>'Income statement Turkish'!E27/'Income statement Turkish'!$D$62</f>
        <v>0</v>
      </c>
      <c r="F27" s="59"/>
      <c r="G27" s="58">
        <f>'Income statement Turkish'!G27/'Income statement Turkish'!$D$61</f>
        <v>0</v>
      </c>
      <c r="H27" s="59"/>
    </row>
    <row r="28" spans="1:8" ht="12.75">
      <c r="A28" s="64">
        <v>642</v>
      </c>
      <c r="B28" s="36" t="s">
        <v>8</v>
      </c>
      <c r="C28" s="37" t="s">
        <v>232</v>
      </c>
      <c r="D28" s="65">
        <v>12775721175</v>
      </c>
      <c r="E28" s="58">
        <f>'Income statement Turkish'!E28/'Income statement Turkish'!$D$62</f>
        <v>0</v>
      </c>
      <c r="F28" s="59"/>
      <c r="G28" s="58">
        <f>'Income statement Turkish'!G28/'Income statement Turkish'!$D$61</f>
        <v>0</v>
      </c>
      <c r="H28" s="59"/>
    </row>
    <row r="29" spans="1:8" ht="12.75">
      <c r="A29" s="64">
        <v>643</v>
      </c>
      <c r="B29" s="36" t="s">
        <v>22</v>
      </c>
      <c r="C29" s="37" t="s">
        <v>233</v>
      </c>
      <c r="D29" s="65"/>
      <c r="E29" s="58">
        <f>'Income statement Turkish'!E29/'Income statement Turkish'!$D$62</f>
        <v>0</v>
      </c>
      <c r="F29" s="59"/>
      <c r="G29" s="58">
        <f>'Income statement Turkish'!G29/'Income statement Turkish'!$D$61</f>
        <v>0</v>
      </c>
      <c r="H29" s="59"/>
    </row>
    <row r="30" spans="1:8" ht="12.75">
      <c r="A30" s="64">
        <v>644</v>
      </c>
      <c r="B30" s="36" t="s">
        <v>37</v>
      </c>
      <c r="C30" s="37" t="s">
        <v>485</v>
      </c>
      <c r="D30" s="65">
        <v>1511646200</v>
      </c>
      <c r="E30" s="58">
        <f>'Income statement Turkish'!E30/'Income statement Turkish'!$D$62</f>
        <v>0</v>
      </c>
      <c r="F30" s="59"/>
      <c r="G30" s="58">
        <f>'Income statement Turkish'!G30/'Income statement Turkish'!$D$61</f>
        <v>0</v>
      </c>
      <c r="H30" s="59"/>
    </row>
    <row r="31" spans="1:8" ht="12.75">
      <c r="A31" s="64">
        <v>645</v>
      </c>
      <c r="B31" s="36" t="s">
        <v>39</v>
      </c>
      <c r="C31" s="37" t="s">
        <v>234</v>
      </c>
      <c r="D31" s="65">
        <v>775901485</v>
      </c>
      <c r="E31" s="58">
        <f>'Income statement Turkish'!E31/'Income statement Turkish'!$D$62</f>
        <v>0</v>
      </c>
      <c r="F31" s="59"/>
      <c r="G31" s="58">
        <f>'Income statement Turkish'!G31/'Income statement Turkish'!$D$61</f>
        <v>0</v>
      </c>
      <c r="H31" s="59"/>
    </row>
    <row r="32" spans="1:8" ht="12.75">
      <c r="A32" s="64">
        <v>646</v>
      </c>
      <c r="B32" s="36" t="s">
        <v>41</v>
      </c>
      <c r="C32" s="37" t="s">
        <v>486</v>
      </c>
      <c r="D32" s="65">
        <v>106486291869</v>
      </c>
      <c r="E32" s="58">
        <f>'Income statement Turkish'!E32/'Income statement Turkish'!$D$62</f>
        <v>0</v>
      </c>
      <c r="F32" s="59"/>
      <c r="G32" s="58">
        <f>'Income statement Turkish'!G32/'Income statement Turkish'!$D$61</f>
        <v>0</v>
      </c>
      <c r="H32" s="59"/>
    </row>
    <row r="33" spans="1:8" ht="12.75">
      <c r="A33" s="64">
        <v>647</v>
      </c>
      <c r="B33" s="36" t="s">
        <v>43</v>
      </c>
      <c r="C33" s="37" t="s">
        <v>487</v>
      </c>
      <c r="D33" s="65"/>
      <c r="E33" s="58">
        <f>'Income statement Turkish'!E33/'Income statement Turkish'!$D$62</f>
        <v>0</v>
      </c>
      <c r="F33" s="59"/>
      <c r="G33" s="58">
        <f>'Income statement Turkish'!G33/'Income statement Turkish'!$D$61</f>
        <v>0</v>
      </c>
      <c r="H33" s="59"/>
    </row>
    <row r="34" spans="1:8" ht="12.75">
      <c r="A34" s="64">
        <v>648</v>
      </c>
      <c r="B34" s="36" t="s">
        <v>45</v>
      </c>
      <c r="C34" s="37" t="s">
        <v>488</v>
      </c>
      <c r="D34" s="65"/>
      <c r="E34" s="58">
        <f>'Income statement Turkish'!E34/'Income statement Turkish'!$D$62</f>
        <v>0</v>
      </c>
      <c r="F34" s="59"/>
      <c r="G34" s="58">
        <f>'Income statement Turkish'!G34/'Income statement Turkish'!$D$61</f>
        <v>0</v>
      </c>
      <c r="H34" s="59"/>
    </row>
    <row r="35" spans="1:8" ht="12.75">
      <c r="A35" s="64">
        <v>649</v>
      </c>
      <c r="B35" s="36" t="s">
        <v>47</v>
      </c>
      <c r="C35" s="37" t="s">
        <v>235</v>
      </c>
      <c r="D35" s="65">
        <v>10725547560</v>
      </c>
      <c r="E35" s="58">
        <f>'Income statement Turkish'!E35/'Income statement Turkish'!$D$62</f>
        <v>0</v>
      </c>
      <c r="F35" s="59"/>
      <c r="G35" s="58">
        <f>'Income statement Turkish'!G35/'Income statement Turkish'!$D$61</f>
        <v>0</v>
      </c>
      <c r="H35" s="59"/>
    </row>
    <row r="36" spans="1:8" ht="12.75">
      <c r="A36" s="62" t="s">
        <v>49</v>
      </c>
      <c r="B36" s="15"/>
      <c r="C36" s="16" t="s">
        <v>489</v>
      </c>
      <c r="D36" s="63"/>
      <c r="E36" s="58"/>
      <c r="F36" s="60">
        <f>SUM(E37:E43)</f>
        <v>0</v>
      </c>
      <c r="G36" s="58"/>
      <c r="H36" s="60">
        <f>SUM(G37:G43)</f>
        <v>0</v>
      </c>
    </row>
    <row r="37" spans="1:8" ht="12.75">
      <c r="A37" s="64">
        <v>653</v>
      </c>
      <c r="B37" s="36" t="s">
        <v>4</v>
      </c>
      <c r="C37" s="37" t="s">
        <v>236</v>
      </c>
      <c r="D37" s="65"/>
      <c r="E37" s="58">
        <f>'Income statement Turkish'!E37/'Income statement Turkish'!$D$62</f>
        <v>0</v>
      </c>
      <c r="F37" s="59"/>
      <c r="G37" s="58">
        <f>'Income statement Turkish'!G37/'Income statement Turkish'!$D$61</f>
        <v>0</v>
      </c>
      <c r="H37" s="59"/>
    </row>
    <row r="38" spans="1:8" ht="12.75">
      <c r="A38" s="64">
        <v>654</v>
      </c>
      <c r="B38" s="36" t="s">
        <v>6</v>
      </c>
      <c r="C38" s="37" t="s">
        <v>237</v>
      </c>
      <c r="D38" s="65">
        <v>380664940680</v>
      </c>
      <c r="E38" s="58">
        <f>'Income statement Turkish'!E38/'Income statement Turkish'!$D$62</f>
        <v>0</v>
      </c>
      <c r="F38" s="59"/>
      <c r="G38" s="58">
        <f>'Income statement Turkish'!G38/'Income statement Turkish'!$D$61</f>
        <v>0</v>
      </c>
      <c r="H38" s="59"/>
    </row>
    <row r="39" spans="1:8" ht="12.75">
      <c r="A39" s="64">
        <v>655</v>
      </c>
      <c r="B39" s="36" t="s">
        <v>8</v>
      </c>
      <c r="C39" s="37" t="s">
        <v>238</v>
      </c>
      <c r="D39" s="65"/>
      <c r="E39" s="58">
        <f>'Income statement Turkish'!E39/'Income statement Turkish'!$D$62</f>
        <v>0</v>
      </c>
      <c r="F39" s="59"/>
      <c r="G39" s="58">
        <f>'Income statement Turkish'!G39/'Income statement Turkish'!$D$61</f>
        <v>0</v>
      </c>
      <c r="H39" s="59"/>
    </row>
    <row r="40" spans="1:8" ht="12.75">
      <c r="A40" s="64">
        <v>656</v>
      </c>
      <c r="B40" s="36" t="s">
        <v>22</v>
      </c>
      <c r="C40" s="37" t="s">
        <v>490</v>
      </c>
      <c r="D40" s="65">
        <v>110830125927</v>
      </c>
      <c r="E40" s="58">
        <f>'Income statement Turkish'!E40/'Income statement Turkish'!$D$62</f>
        <v>0</v>
      </c>
      <c r="F40" s="59"/>
      <c r="G40" s="58">
        <f>'Income statement Turkish'!G40/'Income statement Turkish'!$D$61</f>
        <v>0</v>
      </c>
      <c r="H40" s="59"/>
    </row>
    <row r="41" spans="1:8" ht="12.75">
      <c r="A41" s="64">
        <v>657</v>
      </c>
      <c r="B41" s="36" t="s">
        <v>37</v>
      </c>
      <c r="C41" s="37" t="s">
        <v>491</v>
      </c>
      <c r="D41" s="65"/>
      <c r="E41" s="58">
        <f>'Income statement Turkish'!E41/'Income statement Turkish'!$D$62</f>
        <v>0</v>
      </c>
      <c r="F41" s="59"/>
      <c r="G41" s="58">
        <f>'Income statement Turkish'!G41/'Income statement Turkish'!$D$61</f>
        <v>0</v>
      </c>
      <c r="H41" s="59"/>
    </row>
    <row r="42" spans="1:8" ht="12.75">
      <c r="A42" s="64">
        <v>658</v>
      </c>
      <c r="B42" s="36" t="s">
        <v>39</v>
      </c>
      <c r="C42" s="37" t="s">
        <v>492</v>
      </c>
      <c r="D42" s="65"/>
      <c r="E42" s="58">
        <f>'Income statement Turkish'!E42/'Income statement Turkish'!$D$62</f>
        <v>0</v>
      </c>
      <c r="F42" s="59"/>
      <c r="G42" s="58">
        <f>'Income statement Turkish'!G42/'Income statement Turkish'!$D$61</f>
        <v>0</v>
      </c>
      <c r="H42" s="59"/>
    </row>
    <row r="43" spans="1:8" ht="12.75">
      <c r="A43" s="64">
        <v>659</v>
      </c>
      <c r="B43" s="36" t="s">
        <v>41</v>
      </c>
      <c r="C43" s="37" t="s">
        <v>239</v>
      </c>
      <c r="D43" s="65">
        <v>2906070000</v>
      </c>
      <c r="E43" s="58">
        <f>'Income statement Turkish'!E43/'Income statement Turkish'!$D$62</f>
        <v>0</v>
      </c>
      <c r="F43" s="59"/>
      <c r="G43" s="58">
        <f>'Income statement Turkish'!G43/'Income statement Turkish'!$D$61</f>
        <v>0</v>
      </c>
      <c r="H43" s="59"/>
    </row>
    <row r="44" spans="1:8" ht="12.75">
      <c r="A44" s="62" t="s">
        <v>58</v>
      </c>
      <c r="B44" s="15"/>
      <c r="C44" s="16" t="s">
        <v>240</v>
      </c>
      <c r="D44" s="63"/>
      <c r="E44" s="58"/>
      <c r="F44" s="60">
        <f>SUM(E45:E46)</f>
        <v>0</v>
      </c>
      <c r="G44" s="58"/>
      <c r="H44" s="60">
        <f>SUM(G45:G46)</f>
        <v>0</v>
      </c>
    </row>
    <row r="45" spans="1:8" ht="12.75">
      <c r="A45" s="64">
        <v>660</v>
      </c>
      <c r="B45" s="36" t="s">
        <v>4</v>
      </c>
      <c r="C45" s="37" t="s">
        <v>494</v>
      </c>
      <c r="D45" s="65">
        <v>1629420082322</v>
      </c>
      <c r="E45" s="58">
        <f>'Income statement Turkish'!E45/'Income statement Turkish'!$D$62</f>
        <v>0</v>
      </c>
      <c r="F45" s="59"/>
      <c r="G45" s="58">
        <f>'Income statement Turkish'!G45/'Income statement Turkish'!$D$61</f>
        <v>0</v>
      </c>
      <c r="H45" s="59"/>
    </row>
    <row r="46" spans="1:8" ht="12.75">
      <c r="A46" s="64">
        <v>661</v>
      </c>
      <c r="B46" s="36" t="s">
        <v>6</v>
      </c>
      <c r="C46" s="37" t="s">
        <v>493</v>
      </c>
      <c r="D46" s="65"/>
      <c r="E46" s="58">
        <f>'Income statement Turkish'!E46/'Income statement Turkish'!$D$62</f>
        <v>0</v>
      </c>
      <c r="F46" s="59"/>
      <c r="G46" s="58">
        <f>'Income statement Turkish'!G46/'Income statement Turkish'!$D$61</f>
        <v>0</v>
      </c>
      <c r="H46" s="59"/>
    </row>
    <row r="47" spans="1:8" ht="12.75">
      <c r="A47" s="68"/>
      <c r="B47" s="15"/>
      <c r="C47" s="16" t="s">
        <v>495</v>
      </c>
      <c r="D47" s="63"/>
      <c r="E47" s="58"/>
      <c r="F47" s="60">
        <f>F24+F25+F36+F44</f>
        <v>0</v>
      </c>
      <c r="G47" s="58"/>
      <c r="H47" s="60">
        <f>H24+H25+H36+H44</f>
        <v>0</v>
      </c>
    </row>
    <row r="48" spans="1:8" ht="12.75">
      <c r="A48" s="62" t="s">
        <v>63</v>
      </c>
      <c r="B48" s="15"/>
      <c r="C48" s="16" t="s">
        <v>496</v>
      </c>
      <c r="D48" s="63"/>
      <c r="E48" s="58"/>
      <c r="F48" s="60">
        <f>SUM(E49:E50)</f>
        <v>0</v>
      </c>
      <c r="G48" s="58"/>
      <c r="H48" s="60">
        <f>SUM(G49:G50)</f>
        <v>0</v>
      </c>
    </row>
    <row r="49" spans="1:8" ht="12.75">
      <c r="A49" s="64">
        <v>671</v>
      </c>
      <c r="B49" s="36" t="s">
        <v>4</v>
      </c>
      <c r="C49" s="37" t="s">
        <v>497</v>
      </c>
      <c r="D49" s="65"/>
      <c r="E49" s="58">
        <f>'Income statement Turkish'!E49/'Income statement Turkish'!$D$62</f>
        <v>0</v>
      </c>
      <c r="F49" s="59"/>
      <c r="G49" s="58">
        <f>'Income statement Turkish'!G49/'Income statement Turkish'!$D$61</f>
        <v>0</v>
      </c>
      <c r="H49" s="59"/>
    </row>
    <row r="50" spans="1:8" ht="12.75">
      <c r="A50" s="64">
        <v>679</v>
      </c>
      <c r="B50" s="36" t="s">
        <v>6</v>
      </c>
      <c r="C50" s="37" t="s">
        <v>498</v>
      </c>
      <c r="D50" s="65">
        <v>141280525492</v>
      </c>
      <c r="E50" s="58">
        <f>'Income statement Turkish'!E50/'Income statement Turkish'!$D$62</f>
        <v>0</v>
      </c>
      <c r="F50" s="59"/>
      <c r="G50" s="58">
        <f>'Income statement Turkish'!G50/'Income statement Turkish'!$D$61</f>
        <v>0</v>
      </c>
      <c r="H50" s="59"/>
    </row>
    <row r="51" spans="1:8" ht="12.75">
      <c r="A51" s="62" t="s">
        <v>67</v>
      </c>
      <c r="B51" s="15"/>
      <c r="C51" s="16" t="s">
        <v>241</v>
      </c>
      <c r="D51" s="63"/>
      <c r="E51" s="58"/>
      <c r="F51" s="60">
        <f>SUM(E52:E54)</f>
        <v>0</v>
      </c>
      <c r="G51" s="58"/>
      <c r="H51" s="60">
        <f>SUM(G52:G54)</f>
        <v>0</v>
      </c>
    </row>
    <row r="52" spans="1:8" ht="12.75">
      <c r="A52" s="64">
        <v>680</v>
      </c>
      <c r="B52" s="36" t="s">
        <v>4</v>
      </c>
      <c r="C52" s="37" t="s">
        <v>433</v>
      </c>
      <c r="D52" s="65">
        <v>141932078266</v>
      </c>
      <c r="E52" s="58">
        <f>'Income statement Turkish'!E52/'Income statement Turkish'!$D$62</f>
        <v>0</v>
      </c>
      <c r="F52" s="59"/>
      <c r="G52" s="58">
        <f>'Income statement Turkish'!G52/'Income statement Turkish'!$D$61</f>
        <v>0</v>
      </c>
      <c r="H52" s="59"/>
    </row>
    <row r="53" spans="1:8" ht="12.75">
      <c r="A53" s="64">
        <v>681</v>
      </c>
      <c r="B53" s="36" t="s">
        <v>6</v>
      </c>
      <c r="C53" s="37" t="s">
        <v>434</v>
      </c>
      <c r="D53" s="65">
        <v>1059050800</v>
      </c>
      <c r="E53" s="58">
        <f>'Income statement Turkish'!E53/'Income statement Turkish'!$D$62</f>
        <v>0</v>
      </c>
      <c r="F53" s="59"/>
      <c r="G53" s="58">
        <f>'Income statement Turkish'!G53/'Income statement Turkish'!$D$61</f>
        <v>0</v>
      </c>
      <c r="H53" s="59"/>
    </row>
    <row r="54" spans="1:8" ht="12.75">
      <c r="A54" s="64">
        <v>689</v>
      </c>
      <c r="B54" s="36" t="s">
        <v>8</v>
      </c>
      <c r="C54" s="37" t="s">
        <v>242</v>
      </c>
      <c r="D54" s="65">
        <v>5762</v>
      </c>
      <c r="E54" s="58">
        <f>'Income statement Turkish'!E54/'Income statement Turkish'!$D$62</f>
        <v>0</v>
      </c>
      <c r="F54" s="59"/>
      <c r="G54" s="58">
        <f>'Income statement Turkish'!G54/'Income statement Turkish'!$D$61</f>
        <v>0</v>
      </c>
      <c r="H54" s="59"/>
    </row>
    <row r="55" spans="1:8" ht="12.75">
      <c r="A55" s="69"/>
      <c r="B55" s="70"/>
      <c r="C55" s="71" t="s">
        <v>243</v>
      </c>
      <c r="D55" s="72"/>
      <c r="E55" s="73"/>
      <c r="F55" s="74">
        <f>F47+F48+F51</f>
        <v>0</v>
      </c>
      <c r="G55" s="73"/>
      <c r="H55" s="74">
        <f>H47+H48+H51</f>
        <v>0</v>
      </c>
    </row>
    <row r="56" spans="1:8" ht="12.75">
      <c r="A56" s="75" t="s">
        <v>73</v>
      </c>
      <c r="B56" s="70"/>
      <c r="C56" s="71" t="s">
        <v>244</v>
      </c>
      <c r="D56" s="72">
        <v>239896592956</v>
      </c>
      <c r="E56" s="73"/>
      <c r="F56" s="74">
        <f>'Income statement Turkish'!F56/'Income statement Turkish'!D62</f>
        <v>0</v>
      </c>
      <c r="G56" s="73"/>
      <c r="H56" s="74">
        <f>'Income statement Turkish'!H56/'Income statement Turkish'!D61</f>
        <v>0</v>
      </c>
    </row>
    <row r="57" spans="1:8" ht="13.5" thickBot="1">
      <c r="A57" s="76"/>
      <c r="B57" s="77"/>
      <c r="C57" s="78" t="s">
        <v>499</v>
      </c>
      <c r="D57" s="79">
        <v>104236203095</v>
      </c>
      <c r="E57" s="80"/>
      <c r="F57" s="81">
        <f>F55+F56</f>
        <v>0</v>
      </c>
      <c r="G57" s="82"/>
      <c r="H57" s="83">
        <f>H55-H56</f>
        <v>0</v>
      </c>
    </row>
    <row r="58" ht="13.5" thickTop="1"/>
  </sheetData>
  <sheetProtection/>
  <mergeCells count="7">
    <mergeCell ref="A1:H1"/>
    <mergeCell ref="A2:H2"/>
    <mergeCell ref="A3:D4"/>
    <mergeCell ref="E3:F3"/>
    <mergeCell ref="G3:H3"/>
    <mergeCell ref="E4:F4"/>
    <mergeCell ref="G4:H4"/>
  </mergeCells>
  <conditionalFormatting sqref="F57">
    <cfRule type="expression" priority="1" dxfId="16" stopIfTrue="1">
      <formula>#REF!=1</formula>
    </cfRule>
  </conditionalFormatting>
  <conditionalFormatting sqref="E4:H4">
    <cfRule type="cellIs" priority="2" dxfId="14" operator="equal" stopIfTrue="1">
      <formula>"Uygulama dönemi seçiniz !"</formula>
    </cfRule>
  </conditionalFormatting>
  <conditionalFormatting sqref="A1:H1">
    <cfRule type="cellIs" priority="3" dxfId="14" operator="equal" stopIfTrue="1">
      <formula>"Lütfen GİRİŞ C2'ye Firma Unvanını Giriniz !"</formula>
    </cfRule>
  </conditionalFormatting>
  <conditionalFormatting sqref="A2:H2">
    <cfRule type="expression" priority="4" dxfId="15" stopIfTrue="1">
      <formula>#REF!=1</formula>
    </cfRule>
  </conditionalFormatting>
  <printOptions/>
  <pageMargins left="0.43" right="0.21" top="0.65" bottom="0.5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2.875" style="0" customWidth="1"/>
    <col min="2" max="2" width="2.125" style="0" customWidth="1"/>
    <col min="3" max="3" width="3.125" style="0" customWidth="1"/>
    <col min="4" max="4" width="37.125" style="0" customWidth="1"/>
    <col min="5" max="5" width="6.75390625" style="0" hidden="1" customWidth="1"/>
    <col min="6" max="6" width="11.00390625" style="0" bestFit="1" customWidth="1"/>
    <col min="7" max="7" width="11.25390625" style="0" bestFit="1" customWidth="1"/>
    <col min="8" max="8" width="12.25390625" style="0" bestFit="1" customWidth="1"/>
    <col min="9" max="9" width="18.125" style="0" hidden="1" customWidth="1"/>
    <col min="10" max="10" width="11.00390625" style="0" bestFit="1" customWidth="1"/>
    <col min="11" max="12" width="12.25390625" style="0" bestFit="1" customWidth="1"/>
  </cols>
  <sheetData>
    <row r="1" spans="1:12" ht="12.75">
      <c r="A1" s="210">
        <f>'Income statement Turkish'!A1:H1</f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ht="12.75">
      <c r="A2" s="213" t="s">
        <v>256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2.75">
      <c r="A3" s="216" t="s">
        <v>257</v>
      </c>
      <c r="B3" s="217"/>
      <c r="C3" s="217"/>
      <c r="D3" s="218"/>
      <c r="E3" s="84">
        <v>1000000</v>
      </c>
      <c r="F3" s="219" t="s">
        <v>548</v>
      </c>
      <c r="G3" s="220"/>
      <c r="H3" s="221"/>
      <c r="I3" s="85"/>
      <c r="J3" s="219" t="s">
        <v>549</v>
      </c>
      <c r="K3" s="220"/>
      <c r="L3" s="221"/>
    </row>
    <row r="4" spans="1:12" ht="12.75">
      <c r="A4" s="86" t="s">
        <v>76</v>
      </c>
      <c r="B4" s="205" t="s">
        <v>258</v>
      </c>
      <c r="C4" s="206"/>
      <c r="D4" s="207"/>
      <c r="E4" s="25"/>
      <c r="F4" s="98"/>
      <c r="G4" s="99"/>
      <c r="H4" s="100">
        <f>SUM(G5+G11+G17+G26+G35+G43+G47+G50)</f>
        <v>0</v>
      </c>
      <c r="I4" s="101"/>
      <c r="J4" s="98"/>
      <c r="K4" s="99"/>
      <c r="L4" s="100">
        <f>SUM(K5+K11+K17+K26+K35+K43+K47+K50)</f>
        <v>0</v>
      </c>
    </row>
    <row r="5" spans="1:12" ht="12.75">
      <c r="A5" s="87"/>
      <c r="B5" s="88" t="s">
        <v>77</v>
      </c>
      <c r="C5" s="208" t="s">
        <v>259</v>
      </c>
      <c r="D5" s="209"/>
      <c r="E5" s="9"/>
      <c r="F5" s="102"/>
      <c r="G5" s="103">
        <f>SUM(F6:F10)</f>
        <v>0</v>
      </c>
      <c r="H5" s="104"/>
      <c r="I5" s="105"/>
      <c r="J5" s="102"/>
      <c r="K5" s="103">
        <f>SUM(J6:J10)</f>
        <v>0</v>
      </c>
      <c r="L5" s="104"/>
    </row>
    <row r="6" spans="1:12" ht="12.75">
      <c r="A6" s="89"/>
      <c r="B6" s="88"/>
      <c r="C6" s="90" t="s">
        <v>78</v>
      </c>
      <c r="D6" s="91" t="s">
        <v>260</v>
      </c>
      <c r="E6" s="7">
        <v>8682917261</v>
      </c>
      <c r="F6" s="102"/>
      <c r="G6" s="103"/>
      <c r="H6" s="106"/>
      <c r="I6" s="107"/>
      <c r="J6" s="102"/>
      <c r="K6" s="103"/>
      <c r="L6" s="106"/>
    </row>
    <row r="7" spans="1:12" ht="12.75">
      <c r="A7" s="89"/>
      <c r="B7" s="88"/>
      <c r="C7" s="90" t="s">
        <v>91</v>
      </c>
      <c r="D7" s="91" t="s">
        <v>261</v>
      </c>
      <c r="E7" s="7">
        <v>24110130000</v>
      </c>
      <c r="F7" s="102"/>
      <c r="G7" s="103"/>
      <c r="H7" s="106"/>
      <c r="I7" s="107"/>
      <c r="J7" s="102"/>
      <c r="K7" s="103"/>
      <c r="L7" s="106"/>
    </row>
    <row r="8" spans="1:12" ht="12.75">
      <c r="A8" s="89"/>
      <c r="B8" s="88"/>
      <c r="C8" s="90" t="s">
        <v>92</v>
      </c>
      <c r="D8" s="91" t="s">
        <v>262</v>
      </c>
      <c r="E8" s="7">
        <v>6525880276</v>
      </c>
      <c r="F8" s="102"/>
      <c r="G8" s="103"/>
      <c r="H8" s="106"/>
      <c r="I8" s="107"/>
      <c r="J8" s="102"/>
      <c r="K8" s="103"/>
      <c r="L8" s="106"/>
    </row>
    <row r="9" spans="1:12" ht="12.75">
      <c r="A9" s="89"/>
      <c r="B9" s="88"/>
      <c r="C9" s="90" t="s">
        <v>93</v>
      </c>
      <c r="D9" s="91" t="s">
        <v>263</v>
      </c>
      <c r="E9" s="7">
        <v>-65890027682</v>
      </c>
      <c r="F9" s="102"/>
      <c r="G9" s="103"/>
      <c r="H9" s="106"/>
      <c r="I9" s="107"/>
      <c r="J9" s="102"/>
      <c r="K9" s="103"/>
      <c r="L9" s="106"/>
    </row>
    <row r="10" spans="1:12" ht="12.75">
      <c r="A10" s="89"/>
      <c r="B10" s="88"/>
      <c r="C10" s="90" t="s">
        <v>94</v>
      </c>
      <c r="D10" s="91" t="s">
        <v>264</v>
      </c>
      <c r="E10" s="7"/>
      <c r="F10" s="102"/>
      <c r="G10" s="103"/>
      <c r="H10" s="106"/>
      <c r="I10" s="107"/>
      <c r="J10" s="102"/>
      <c r="K10" s="103"/>
      <c r="L10" s="106"/>
    </row>
    <row r="11" spans="1:12" ht="12.75">
      <c r="A11" s="89"/>
      <c r="B11" s="88" t="s">
        <v>109</v>
      </c>
      <c r="C11" s="88" t="s">
        <v>265</v>
      </c>
      <c r="D11" s="91"/>
      <c r="E11" s="7"/>
      <c r="F11" s="102"/>
      <c r="G11" s="103">
        <f>SUM(F12:F16)</f>
        <v>0</v>
      </c>
      <c r="H11" s="106"/>
      <c r="I11" s="107"/>
      <c r="J11" s="102"/>
      <c r="K11" s="103">
        <f>SUM(J12:J16)</f>
        <v>0</v>
      </c>
      <c r="L11" s="106"/>
    </row>
    <row r="12" spans="1:12" ht="12.75">
      <c r="A12" s="89"/>
      <c r="B12" s="88"/>
      <c r="C12" s="90" t="s">
        <v>78</v>
      </c>
      <c r="D12" s="91" t="s">
        <v>266</v>
      </c>
      <c r="E12" s="7"/>
      <c r="F12" s="102"/>
      <c r="G12" s="103"/>
      <c r="H12" s="106"/>
      <c r="I12" s="107"/>
      <c r="J12" s="102"/>
      <c r="K12" s="103"/>
      <c r="L12" s="106"/>
    </row>
    <row r="13" spans="1:12" ht="12.75">
      <c r="A13" s="89"/>
      <c r="B13" s="88"/>
      <c r="C13" s="90" t="s">
        <v>91</v>
      </c>
      <c r="D13" s="91" t="s">
        <v>267</v>
      </c>
      <c r="E13" s="7"/>
      <c r="F13" s="102"/>
      <c r="G13" s="103"/>
      <c r="H13" s="106"/>
      <c r="I13" s="107"/>
      <c r="J13" s="102"/>
      <c r="K13" s="103"/>
      <c r="L13" s="106"/>
    </row>
    <row r="14" spans="1:12" ht="12.75">
      <c r="A14" s="89"/>
      <c r="B14" s="88"/>
      <c r="C14" s="90" t="s">
        <v>92</v>
      </c>
      <c r="D14" s="91" t="s">
        <v>268</v>
      </c>
      <c r="E14" s="7"/>
      <c r="F14" s="102"/>
      <c r="G14" s="103"/>
      <c r="H14" s="106"/>
      <c r="I14" s="107"/>
      <c r="J14" s="102"/>
      <c r="K14" s="103"/>
      <c r="L14" s="106"/>
    </row>
    <row r="15" spans="1:12" ht="12.75">
      <c r="A15" s="89"/>
      <c r="B15" s="88"/>
      <c r="C15" s="90" t="s">
        <v>93</v>
      </c>
      <c r="D15" s="91" t="s">
        <v>269</v>
      </c>
      <c r="E15" s="7"/>
      <c r="F15" s="102"/>
      <c r="G15" s="103"/>
      <c r="H15" s="106"/>
      <c r="I15" s="107"/>
      <c r="J15" s="102"/>
      <c r="K15" s="103"/>
      <c r="L15" s="106"/>
    </row>
    <row r="16" spans="1:12" ht="12.75">
      <c r="A16" s="89"/>
      <c r="B16" s="88"/>
      <c r="C16" s="90" t="s">
        <v>94</v>
      </c>
      <c r="D16" s="91" t="s">
        <v>270</v>
      </c>
      <c r="E16" s="7"/>
      <c r="F16" s="102"/>
      <c r="G16" s="103"/>
      <c r="H16" s="106"/>
      <c r="I16" s="107"/>
      <c r="J16" s="102"/>
      <c r="K16" s="103"/>
      <c r="L16" s="106"/>
    </row>
    <row r="17" spans="1:12" ht="12.75">
      <c r="A17" s="89"/>
      <c r="B17" s="88" t="s">
        <v>95</v>
      </c>
      <c r="C17" s="88" t="s">
        <v>271</v>
      </c>
      <c r="D17" s="91"/>
      <c r="E17" s="7"/>
      <c r="F17" s="102"/>
      <c r="G17" s="103">
        <f>SUM(F18:F25)</f>
        <v>0</v>
      </c>
      <c r="H17" s="106"/>
      <c r="I17" s="107"/>
      <c r="J17" s="102"/>
      <c r="K17" s="103">
        <f>SUM(J18:J25)</f>
        <v>0</v>
      </c>
      <c r="L17" s="106"/>
    </row>
    <row r="18" spans="1:12" ht="12.75">
      <c r="A18" s="89"/>
      <c r="B18" s="88"/>
      <c r="C18" s="90" t="s">
        <v>78</v>
      </c>
      <c r="D18" s="91" t="s">
        <v>272</v>
      </c>
      <c r="E18" s="7">
        <v>2023806337797</v>
      </c>
      <c r="F18" s="102"/>
      <c r="G18" s="103"/>
      <c r="H18" s="106"/>
      <c r="I18" s="107"/>
      <c r="J18" s="102"/>
      <c r="K18" s="103"/>
      <c r="L18" s="106"/>
    </row>
    <row r="19" spans="1:12" ht="12.75">
      <c r="A19" s="89"/>
      <c r="B19" s="88"/>
      <c r="C19" s="90" t="s">
        <v>91</v>
      </c>
      <c r="D19" s="91" t="s">
        <v>273</v>
      </c>
      <c r="E19" s="7">
        <v>3958300000</v>
      </c>
      <c r="F19" s="102"/>
      <c r="G19" s="103"/>
      <c r="H19" s="106"/>
      <c r="I19" s="107"/>
      <c r="J19" s="102"/>
      <c r="K19" s="103"/>
      <c r="L19" s="106"/>
    </row>
    <row r="20" spans="1:12" ht="12.75">
      <c r="A20" s="89"/>
      <c r="B20" s="88"/>
      <c r="C20" s="90" t="s">
        <v>92</v>
      </c>
      <c r="D20" s="91" t="s">
        <v>274</v>
      </c>
      <c r="E20" s="7"/>
      <c r="F20" s="102"/>
      <c r="G20" s="103"/>
      <c r="H20" s="106"/>
      <c r="I20" s="107"/>
      <c r="J20" s="102"/>
      <c r="K20" s="103"/>
      <c r="L20" s="106"/>
    </row>
    <row r="21" spans="1:12" ht="12.75">
      <c r="A21" s="89"/>
      <c r="B21" s="88"/>
      <c r="C21" s="90" t="s">
        <v>83</v>
      </c>
      <c r="D21" s="91" t="s">
        <v>110</v>
      </c>
      <c r="E21" s="7"/>
      <c r="F21" s="102"/>
      <c r="G21" s="103"/>
      <c r="H21" s="106"/>
      <c r="I21" s="107"/>
      <c r="J21" s="102"/>
      <c r="K21" s="103"/>
      <c r="L21" s="106"/>
    </row>
    <row r="22" spans="1:12" ht="12.75">
      <c r="A22" s="89"/>
      <c r="B22" s="88"/>
      <c r="C22" s="90" t="s">
        <v>84</v>
      </c>
      <c r="D22" s="91" t="s">
        <v>275</v>
      </c>
      <c r="E22" s="7">
        <v>3230000000</v>
      </c>
      <c r="F22" s="102"/>
      <c r="G22" s="103"/>
      <c r="H22" s="106"/>
      <c r="I22" s="107"/>
      <c r="J22" s="102"/>
      <c r="K22" s="103"/>
      <c r="L22" s="106"/>
    </row>
    <row r="23" spans="1:12" ht="12.75">
      <c r="A23" s="89"/>
      <c r="B23" s="88"/>
      <c r="C23" s="90" t="s">
        <v>85</v>
      </c>
      <c r="D23" s="91" t="s">
        <v>111</v>
      </c>
      <c r="E23" s="7"/>
      <c r="F23" s="102"/>
      <c r="G23" s="103"/>
      <c r="H23" s="106"/>
      <c r="I23" s="107"/>
      <c r="J23" s="102"/>
      <c r="K23" s="103"/>
      <c r="L23" s="106"/>
    </row>
    <row r="24" spans="1:12" ht="12.75">
      <c r="A24" s="89"/>
      <c r="B24" s="88"/>
      <c r="C24" s="90" t="s">
        <v>86</v>
      </c>
      <c r="D24" s="91" t="s">
        <v>276</v>
      </c>
      <c r="E24" s="7">
        <v>2770922800</v>
      </c>
      <c r="F24" s="102"/>
      <c r="G24" s="103"/>
      <c r="H24" s="106"/>
      <c r="I24" s="107"/>
      <c r="J24" s="102"/>
      <c r="K24" s="103"/>
      <c r="L24" s="106"/>
    </row>
    <row r="25" spans="1:12" ht="12.75">
      <c r="A25" s="89"/>
      <c r="B25" s="88"/>
      <c r="C25" s="90" t="s">
        <v>87</v>
      </c>
      <c r="D25" s="91" t="s">
        <v>277</v>
      </c>
      <c r="E25" s="7">
        <v>-2770922800</v>
      </c>
      <c r="F25" s="102"/>
      <c r="G25" s="103"/>
      <c r="H25" s="106"/>
      <c r="I25" s="107"/>
      <c r="J25" s="102"/>
      <c r="K25" s="103"/>
      <c r="L25" s="106"/>
    </row>
    <row r="26" spans="1:12" ht="12.75">
      <c r="A26" s="89"/>
      <c r="B26" s="88" t="s">
        <v>97</v>
      </c>
      <c r="C26" s="88" t="s">
        <v>278</v>
      </c>
      <c r="D26" s="91"/>
      <c r="E26" s="7"/>
      <c r="F26" s="102"/>
      <c r="G26" s="103">
        <f>SUM(F27:F34)</f>
        <v>0</v>
      </c>
      <c r="H26" s="106"/>
      <c r="I26" s="107"/>
      <c r="J26" s="102"/>
      <c r="K26" s="103">
        <f>SUM(J27:J34)</f>
        <v>0</v>
      </c>
      <c r="L26" s="106"/>
    </row>
    <row r="27" spans="1:12" ht="12.75">
      <c r="A27" s="89"/>
      <c r="B27" s="88"/>
      <c r="C27" s="90" t="s">
        <v>78</v>
      </c>
      <c r="D27" s="91" t="s">
        <v>279</v>
      </c>
      <c r="E27" s="7"/>
      <c r="F27" s="102"/>
      <c r="G27" s="103"/>
      <c r="H27" s="106"/>
      <c r="I27" s="107"/>
      <c r="J27" s="102"/>
      <c r="K27" s="103"/>
      <c r="L27" s="106"/>
    </row>
    <row r="28" spans="1:12" ht="12.75">
      <c r="A28" s="89"/>
      <c r="B28" s="88"/>
      <c r="C28" s="90" t="s">
        <v>91</v>
      </c>
      <c r="D28" s="91" t="s">
        <v>280</v>
      </c>
      <c r="E28" s="7"/>
      <c r="F28" s="102"/>
      <c r="G28" s="103"/>
      <c r="H28" s="106"/>
      <c r="I28" s="107"/>
      <c r="J28" s="102"/>
      <c r="K28" s="103"/>
      <c r="L28" s="106"/>
    </row>
    <row r="29" spans="1:12" ht="12.75">
      <c r="A29" s="89"/>
      <c r="B29" s="88"/>
      <c r="C29" s="90" t="s">
        <v>92</v>
      </c>
      <c r="D29" s="91" t="s">
        <v>281</v>
      </c>
      <c r="E29" s="7"/>
      <c r="F29" s="102"/>
      <c r="G29" s="103"/>
      <c r="H29" s="106"/>
      <c r="I29" s="107"/>
      <c r="J29" s="102"/>
      <c r="K29" s="103"/>
      <c r="L29" s="106"/>
    </row>
    <row r="30" spans="1:12" ht="12.75">
      <c r="A30" s="89"/>
      <c r="B30" s="88"/>
      <c r="C30" s="90" t="s">
        <v>93</v>
      </c>
      <c r="D30" s="91" t="s">
        <v>282</v>
      </c>
      <c r="E30" s="7">
        <v>3556081994</v>
      </c>
      <c r="F30" s="102"/>
      <c r="G30" s="103"/>
      <c r="H30" s="106"/>
      <c r="I30" s="107"/>
      <c r="J30" s="102"/>
      <c r="K30" s="103"/>
      <c r="L30" s="106"/>
    </row>
    <row r="31" spans="1:12" ht="12.75">
      <c r="A31" s="89"/>
      <c r="B31" s="88"/>
      <c r="C31" s="90" t="s">
        <v>94</v>
      </c>
      <c r="D31" s="91" t="s">
        <v>283</v>
      </c>
      <c r="E31" s="7">
        <v>19027817002</v>
      </c>
      <c r="F31" s="102"/>
      <c r="G31" s="103"/>
      <c r="H31" s="106"/>
      <c r="I31" s="107"/>
      <c r="J31" s="102"/>
      <c r="K31" s="103"/>
      <c r="L31" s="106"/>
    </row>
    <row r="32" spans="1:12" ht="12.75">
      <c r="A32" s="89"/>
      <c r="B32" s="88"/>
      <c r="C32" s="90" t="s">
        <v>96</v>
      </c>
      <c r="D32" s="91" t="s">
        <v>284</v>
      </c>
      <c r="E32" s="7"/>
      <c r="F32" s="102"/>
      <c r="G32" s="103"/>
      <c r="H32" s="106"/>
      <c r="I32" s="107"/>
      <c r="J32" s="102"/>
      <c r="K32" s="103"/>
      <c r="L32" s="106"/>
    </row>
    <row r="33" spans="1:12" ht="12.75">
      <c r="A33" s="89"/>
      <c r="B33" s="88"/>
      <c r="C33" s="90" t="s">
        <v>112</v>
      </c>
      <c r="D33" s="91" t="s">
        <v>285</v>
      </c>
      <c r="E33" s="7"/>
      <c r="F33" s="102"/>
      <c r="G33" s="103"/>
      <c r="H33" s="106"/>
      <c r="I33" s="107"/>
      <c r="J33" s="102"/>
      <c r="K33" s="103"/>
      <c r="L33" s="106"/>
    </row>
    <row r="34" spans="1:12" ht="12.75">
      <c r="A34" s="89"/>
      <c r="B34" s="88"/>
      <c r="C34" s="90" t="s">
        <v>113</v>
      </c>
      <c r="D34" s="91" t="s">
        <v>286</v>
      </c>
      <c r="E34" s="7"/>
      <c r="F34" s="102"/>
      <c r="G34" s="103"/>
      <c r="H34" s="106"/>
      <c r="I34" s="107"/>
      <c r="J34" s="102"/>
      <c r="K34" s="103"/>
      <c r="L34" s="106"/>
    </row>
    <row r="35" spans="1:12" ht="12.75">
      <c r="A35" s="89"/>
      <c r="B35" s="88" t="s">
        <v>101</v>
      </c>
      <c r="C35" s="88" t="s">
        <v>287</v>
      </c>
      <c r="D35" s="91"/>
      <c r="E35" s="7"/>
      <c r="F35" s="102"/>
      <c r="G35" s="103">
        <f>SUM(F36:F42)</f>
        <v>0</v>
      </c>
      <c r="H35" s="106"/>
      <c r="I35" s="107"/>
      <c r="J35" s="102"/>
      <c r="K35" s="103">
        <f>SUM(J36:J42)</f>
        <v>0</v>
      </c>
      <c r="L35" s="106"/>
    </row>
    <row r="36" spans="1:12" ht="12.75">
      <c r="A36" s="89"/>
      <c r="B36" s="88"/>
      <c r="C36" s="90" t="s">
        <v>78</v>
      </c>
      <c r="D36" s="91" t="s">
        <v>288</v>
      </c>
      <c r="E36" s="7">
        <v>1102308209988</v>
      </c>
      <c r="F36" s="102"/>
      <c r="G36" s="103"/>
      <c r="H36" s="106"/>
      <c r="I36" s="107"/>
      <c r="J36" s="102"/>
      <c r="K36" s="103"/>
      <c r="L36" s="106"/>
    </row>
    <row r="37" spans="1:12" ht="12.75">
      <c r="A37" s="89"/>
      <c r="B37" s="88"/>
      <c r="C37" s="90" t="s">
        <v>91</v>
      </c>
      <c r="D37" s="91" t="s">
        <v>289</v>
      </c>
      <c r="E37" s="7">
        <v>2283277090819</v>
      </c>
      <c r="F37" s="102"/>
      <c r="G37" s="103"/>
      <c r="H37" s="106"/>
      <c r="I37" s="107"/>
      <c r="J37" s="102"/>
      <c r="K37" s="103"/>
      <c r="L37" s="106"/>
    </row>
    <row r="38" spans="1:12" ht="12.75">
      <c r="A38" s="89"/>
      <c r="B38" s="88"/>
      <c r="C38" s="90" t="s">
        <v>92</v>
      </c>
      <c r="D38" s="91" t="s">
        <v>290</v>
      </c>
      <c r="E38" s="7">
        <v>984719551035</v>
      </c>
      <c r="F38" s="102"/>
      <c r="G38" s="103"/>
      <c r="H38" s="106"/>
      <c r="I38" s="107"/>
      <c r="J38" s="102"/>
      <c r="K38" s="103"/>
      <c r="L38" s="106"/>
    </row>
    <row r="39" spans="1:12" ht="12.75">
      <c r="A39" s="89"/>
      <c r="B39" s="88"/>
      <c r="C39" s="90" t="s">
        <v>93</v>
      </c>
      <c r="D39" s="91" t="s">
        <v>291</v>
      </c>
      <c r="E39" s="7"/>
      <c r="F39" s="102"/>
      <c r="G39" s="103"/>
      <c r="H39" s="106"/>
      <c r="I39" s="107"/>
      <c r="J39" s="102"/>
      <c r="K39" s="103"/>
      <c r="L39" s="106"/>
    </row>
    <row r="40" spans="1:12" ht="12.75">
      <c r="A40" s="89"/>
      <c r="B40" s="88"/>
      <c r="C40" s="90" t="s">
        <v>94</v>
      </c>
      <c r="D40" s="91" t="s">
        <v>292</v>
      </c>
      <c r="E40" s="7"/>
      <c r="F40" s="102"/>
      <c r="G40" s="103"/>
      <c r="H40" s="106"/>
      <c r="I40" s="107"/>
      <c r="J40" s="102"/>
      <c r="K40" s="103"/>
      <c r="L40" s="106"/>
    </row>
    <row r="41" spans="1:12" ht="12.75">
      <c r="A41" s="89"/>
      <c r="B41" s="88"/>
      <c r="C41" s="90" t="s">
        <v>96</v>
      </c>
      <c r="D41" s="91" t="s">
        <v>114</v>
      </c>
      <c r="E41" s="7"/>
      <c r="F41" s="102"/>
      <c r="G41" s="103"/>
      <c r="H41" s="106"/>
      <c r="I41" s="107"/>
      <c r="J41" s="102"/>
      <c r="K41" s="103"/>
      <c r="L41" s="106"/>
    </row>
    <row r="42" spans="1:12" ht="12.75">
      <c r="A42" s="89"/>
      <c r="B42" s="88"/>
      <c r="C42" s="90" t="s">
        <v>112</v>
      </c>
      <c r="D42" s="91" t="s">
        <v>293</v>
      </c>
      <c r="E42" s="7">
        <v>130169512416</v>
      </c>
      <c r="F42" s="102"/>
      <c r="G42" s="103"/>
      <c r="H42" s="106"/>
      <c r="I42" s="107"/>
      <c r="J42" s="102"/>
      <c r="K42" s="103"/>
      <c r="L42" s="106"/>
    </row>
    <row r="43" spans="1:12" ht="12.75">
      <c r="A43" s="89"/>
      <c r="B43" s="88" t="s">
        <v>103</v>
      </c>
      <c r="C43" s="88" t="s">
        <v>294</v>
      </c>
      <c r="D43" s="91"/>
      <c r="E43" s="7"/>
      <c r="F43" s="102"/>
      <c r="G43" s="103">
        <f>SUM(F44:F46)</f>
        <v>0</v>
      </c>
      <c r="H43" s="106"/>
      <c r="I43" s="107"/>
      <c r="J43" s="102"/>
      <c r="K43" s="103">
        <f>SUM(J44:J46)</f>
        <v>0</v>
      </c>
      <c r="L43" s="106"/>
    </row>
    <row r="44" spans="1:12" ht="12.75">
      <c r="A44" s="89"/>
      <c r="B44" s="88"/>
      <c r="C44" s="90" t="s">
        <v>78</v>
      </c>
      <c r="D44" s="91" t="s">
        <v>115</v>
      </c>
      <c r="E44" s="7"/>
      <c r="F44" s="102"/>
      <c r="G44" s="103"/>
      <c r="H44" s="106"/>
      <c r="I44" s="107"/>
      <c r="J44" s="102"/>
      <c r="K44" s="103"/>
      <c r="L44" s="106"/>
    </row>
    <row r="45" spans="1:12" ht="12.75">
      <c r="A45" s="89"/>
      <c r="B45" s="88"/>
      <c r="C45" s="90" t="s">
        <v>79</v>
      </c>
      <c r="D45" s="91" t="s">
        <v>102</v>
      </c>
      <c r="E45" s="7"/>
      <c r="F45" s="102"/>
      <c r="G45" s="103"/>
      <c r="H45" s="106"/>
      <c r="I45" s="107"/>
      <c r="J45" s="102"/>
      <c r="K45" s="103"/>
      <c r="L45" s="106"/>
    </row>
    <row r="46" spans="1:12" ht="12.75">
      <c r="A46" s="89"/>
      <c r="B46" s="88"/>
      <c r="C46" s="90" t="s">
        <v>81</v>
      </c>
      <c r="D46" s="91" t="s">
        <v>116</v>
      </c>
      <c r="E46" s="7"/>
      <c r="F46" s="102"/>
      <c r="G46" s="103"/>
      <c r="H46" s="106"/>
      <c r="I46" s="107"/>
      <c r="J46" s="102"/>
      <c r="K46" s="103"/>
      <c r="L46" s="106"/>
    </row>
    <row r="47" spans="1:12" ht="12.75">
      <c r="A47" s="89"/>
      <c r="B47" s="88" t="s">
        <v>104</v>
      </c>
      <c r="C47" s="88" t="s">
        <v>295</v>
      </c>
      <c r="D47" s="91"/>
      <c r="E47" s="7"/>
      <c r="F47" s="102"/>
      <c r="G47" s="103">
        <f>SUM(F48:F49)</f>
        <v>0</v>
      </c>
      <c r="H47" s="106"/>
      <c r="I47" s="107"/>
      <c r="J47" s="102"/>
      <c r="K47" s="103">
        <f>SUM(J48:J49)</f>
        <v>0</v>
      </c>
      <c r="L47" s="106"/>
    </row>
    <row r="48" spans="1:12" ht="12.75">
      <c r="A48" s="89"/>
      <c r="B48" s="88"/>
      <c r="C48" s="90" t="s">
        <v>78</v>
      </c>
      <c r="D48" s="91" t="s">
        <v>296</v>
      </c>
      <c r="E48" s="7">
        <v>1681616795476</v>
      </c>
      <c r="F48" s="102"/>
      <c r="G48" s="103"/>
      <c r="H48" s="106"/>
      <c r="I48" s="107"/>
      <c r="J48" s="102"/>
      <c r="K48" s="103"/>
      <c r="L48" s="106"/>
    </row>
    <row r="49" spans="1:12" ht="12.75">
      <c r="A49" s="89"/>
      <c r="B49" s="88"/>
      <c r="C49" s="90" t="s">
        <v>91</v>
      </c>
      <c r="D49" s="91" t="s">
        <v>297</v>
      </c>
      <c r="E49" s="7"/>
      <c r="F49" s="102"/>
      <c r="G49" s="103"/>
      <c r="H49" s="106"/>
      <c r="I49" s="107"/>
      <c r="J49" s="102"/>
      <c r="K49" s="103"/>
      <c r="L49" s="106"/>
    </row>
    <row r="50" spans="1:12" ht="12.75">
      <c r="A50" s="89"/>
      <c r="B50" s="88" t="s">
        <v>105</v>
      </c>
      <c r="C50" s="88" t="s">
        <v>298</v>
      </c>
      <c r="D50" s="91"/>
      <c r="E50" s="7"/>
      <c r="F50" s="102"/>
      <c r="G50" s="103">
        <f>SUM(F51:F59)</f>
        <v>0</v>
      </c>
      <c r="H50" s="106"/>
      <c r="I50" s="107"/>
      <c r="J50" s="102"/>
      <c r="K50" s="103">
        <f>SUM(J51:J59)</f>
        <v>0</v>
      </c>
      <c r="L50" s="106"/>
    </row>
    <row r="51" spans="1:12" ht="12.75">
      <c r="A51" s="89"/>
      <c r="B51" s="88"/>
      <c r="C51" s="90" t="s">
        <v>78</v>
      </c>
      <c r="D51" s="91" t="s">
        <v>299</v>
      </c>
      <c r="E51" s="7"/>
      <c r="F51" s="102"/>
      <c r="G51" s="103"/>
      <c r="H51" s="106"/>
      <c r="I51" s="107"/>
      <c r="J51" s="102"/>
      <c r="K51" s="103"/>
      <c r="L51" s="106"/>
    </row>
    <row r="52" spans="1:12" ht="12.75">
      <c r="A52" s="89"/>
      <c r="B52" s="88"/>
      <c r="C52" s="90" t="s">
        <v>91</v>
      </c>
      <c r="D52" s="91" t="s">
        <v>300</v>
      </c>
      <c r="E52" s="7"/>
      <c r="F52" s="102"/>
      <c r="G52" s="103"/>
      <c r="H52" s="106"/>
      <c r="I52" s="107"/>
      <c r="J52" s="102"/>
      <c r="K52" s="103"/>
      <c r="L52" s="106"/>
    </row>
    <row r="53" spans="1:12" ht="12.75">
      <c r="A53" s="89"/>
      <c r="B53" s="88"/>
      <c r="C53" s="90" t="s">
        <v>92</v>
      </c>
      <c r="D53" s="91" t="s">
        <v>301</v>
      </c>
      <c r="E53" s="7">
        <v>3547799917</v>
      </c>
      <c r="F53" s="102"/>
      <c r="G53" s="103"/>
      <c r="H53" s="106"/>
      <c r="I53" s="107"/>
      <c r="J53" s="102"/>
      <c r="K53" s="103"/>
      <c r="L53" s="106"/>
    </row>
    <row r="54" spans="1:12" ht="12.75">
      <c r="A54" s="89"/>
      <c r="B54" s="88"/>
      <c r="C54" s="90" t="s">
        <v>93</v>
      </c>
      <c r="D54" s="91" t="s">
        <v>302</v>
      </c>
      <c r="E54" s="7">
        <v>198624572</v>
      </c>
      <c r="F54" s="102"/>
      <c r="G54" s="103"/>
      <c r="H54" s="106"/>
      <c r="I54" s="107"/>
      <c r="J54" s="102"/>
      <c r="K54" s="103"/>
      <c r="L54" s="106"/>
    </row>
    <row r="55" spans="1:12" ht="12.75">
      <c r="A55" s="89"/>
      <c r="B55" s="88"/>
      <c r="C55" s="90" t="s">
        <v>94</v>
      </c>
      <c r="D55" s="91" t="s">
        <v>303</v>
      </c>
      <c r="E55" s="7">
        <v>49249920</v>
      </c>
      <c r="F55" s="102"/>
      <c r="G55" s="103"/>
      <c r="H55" s="106"/>
      <c r="I55" s="107"/>
      <c r="J55" s="102"/>
      <c r="K55" s="103"/>
      <c r="L55" s="106"/>
    </row>
    <row r="56" spans="1:12" ht="12.75">
      <c r="A56" s="89"/>
      <c r="B56" s="88"/>
      <c r="C56" s="90" t="s">
        <v>96</v>
      </c>
      <c r="D56" s="91" t="s">
        <v>304</v>
      </c>
      <c r="E56" s="7"/>
      <c r="F56" s="102"/>
      <c r="G56" s="103"/>
      <c r="H56" s="106"/>
      <c r="I56" s="107"/>
      <c r="J56" s="102"/>
      <c r="K56" s="103"/>
      <c r="L56" s="106"/>
    </row>
    <row r="57" spans="1:12" ht="12.75">
      <c r="A57" s="89"/>
      <c r="B57" s="88"/>
      <c r="C57" s="90" t="s">
        <v>112</v>
      </c>
      <c r="D57" s="91" t="s">
        <v>305</v>
      </c>
      <c r="E57" s="7"/>
      <c r="F57" s="102"/>
      <c r="G57" s="103"/>
      <c r="H57" s="106"/>
      <c r="I57" s="107"/>
      <c r="J57" s="102"/>
      <c r="K57" s="103"/>
      <c r="L57" s="106"/>
    </row>
    <row r="58" spans="1:12" ht="12.75">
      <c r="A58" s="89"/>
      <c r="B58" s="88"/>
      <c r="C58" s="90" t="s">
        <v>113</v>
      </c>
      <c r="D58" s="91" t="s">
        <v>306</v>
      </c>
      <c r="E58" s="7"/>
      <c r="F58" s="102"/>
      <c r="G58" s="103"/>
      <c r="H58" s="106"/>
      <c r="I58" s="107"/>
      <c r="J58" s="102"/>
      <c r="K58" s="103"/>
      <c r="L58" s="106"/>
    </row>
    <row r="59" spans="1:12" ht="12.75">
      <c r="A59" s="89"/>
      <c r="B59" s="88"/>
      <c r="C59" s="90" t="s">
        <v>117</v>
      </c>
      <c r="D59" s="91" t="s">
        <v>307</v>
      </c>
      <c r="E59" s="7"/>
      <c r="F59" s="102"/>
      <c r="G59" s="103"/>
      <c r="H59" s="106"/>
      <c r="I59" s="107"/>
      <c r="J59" s="102"/>
      <c r="K59" s="103"/>
      <c r="L59" s="106"/>
    </row>
    <row r="60" spans="1:12" ht="12.75">
      <c r="A60" s="89" t="s">
        <v>107</v>
      </c>
      <c r="B60" s="88" t="s">
        <v>308</v>
      </c>
      <c r="C60" s="88"/>
      <c r="D60" s="91"/>
      <c r="E60" s="7"/>
      <c r="F60" s="102"/>
      <c r="G60" s="103"/>
      <c r="H60" s="106">
        <f>SUM(G61+G68+G76+G87+G98+G107+G113+G116)</f>
        <v>0</v>
      </c>
      <c r="I60" s="107"/>
      <c r="J60" s="102"/>
      <c r="K60" s="103"/>
      <c r="L60" s="106">
        <f>SUM(K61+K68+K76+K87+K98+K107+K113+K116)</f>
        <v>0</v>
      </c>
    </row>
    <row r="61" spans="1:12" ht="12.75">
      <c r="A61" s="89"/>
      <c r="B61" s="88" t="s">
        <v>77</v>
      </c>
      <c r="C61" s="88" t="s">
        <v>271</v>
      </c>
      <c r="D61" s="91"/>
      <c r="E61" s="7"/>
      <c r="F61" s="102"/>
      <c r="G61" s="103">
        <f>SUM(F62:F67)</f>
        <v>0</v>
      </c>
      <c r="H61" s="106"/>
      <c r="I61" s="107"/>
      <c r="J61" s="102"/>
      <c r="K61" s="103">
        <f>SUM(J62:J67)</f>
        <v>0</v>
      </c>
      <c r="L61" s="106"/>
    </row>
    <row r="62" spans="1:12" ht="12.75">
      <c r="A62" s="89"/>
      <c r="B62" s="88"/>
      <c r="C62" s="90" t="s">
        <v>78</v>
      </c>
      <c r="D62" s="91" t="s">
        <v>272</v>
      </c>
      <c r="E62" s="7"/>
      <c r="F62" s="102"/>
      <c r="G62" s="103"/>
      <c r="H62" s="106"/>
      <c r="I62" s="107"/>
      <c r="J62" s="102"/>
      <c r="K62" s="103"/>
      <c r="L62" s="106"/>
    </row>
    <row r="63" spans="1:12" ht="12.75">
      <c r="A63" s="89"/>
      <c r="B63" s="88"/>
      <c r="C63" s="90" t="s">
        <v>91</v>
      </c>
      <c r="D63" s="91" t="s">
        <v>309</v>
      </c>
      <c r="E63" s="7">
        <v>111438036870</v>
      </c>
      <c r="F63" s="102"/>
      <c r="G63" s="103"/>
      <c r="H63" s="106"/>
      <c r="I63" s="107"/>
      <c r="J63" s="102"/>
      <c r="K63" s="103"/>
      <c r="L63" s="106"/>
    </row>
    <row r="64" spans="1:12" ht="12.75">
      <c r="A64" s="89"/>
      <c r="B64" s="88"/>
      <c r="C64" s="90" t="s">
        <v>92</v>
      </c>
      <c r="D64" s="91" t="s">
        <v>274</v>
      </c>
      <c r="E64" s="7"/>
      <c r="F64" s="102"/>
      <c r="G64" s="103"/>
      <c r="H64" s="106"/>
      <c r="I64" s="107"/>
      <c r="J64" s="102"/>
      <c r="K64" s="103"/>
      <c r="L64" s="106"/>
    </row>
    <row r="65" spans="1:12" ht="12.75">
      <c r="A65" s="89"/>
      <c r="B65" s="88"/>
      <c r="C65" s="90" t="s">
        <v>83</v>
      </c>
      <c r="D65" s="91" t="s">
        <v>110</v>
      </c>
      <c r="E65" s="7"/>
      <c r="F65" s="102"/>
      <c r="G65" s="103"/>
      <c r="H65" s="106"/>
      <c r="I65" s="107"/>
      <c r="J65" s="102"/>
      <c r="K65" s="103"/>
      <c r="L65" s="106"/>
    </row>
    <row r="66" spans="1:12" ht="12.75">
      <c r="A66" s="89"/>
      <c r="B66" s="88"/>
      <c r="C66" s="90" t="s">
        <v>84</v>
      </c>
      <c r="D66" s="91" t="s">
        <v>275</v>
      </c>
      <c r="E66" s="7">
        <v>11302350000</v>
      </c>
      <c r="F66" s="102"/>
      <c r="G66" s="103"/>
      <c r="H66" s="106"/>
      <c r="I66" s="107"/>
      <c r="J66" s="102"/>
      <c r="K66" s="103"/>
      <c r="L66" s="106"/>
    </row>
    <row r="67" spans="1:12" ht="12.75">
      <c r="A67" s="89"/>
      <c r="B67" s="88"/>
      <c r="C67" s="90" t="s">
        <v>85</v>
      </c>
      <c r="D67" s="91" t="s">
        <v>310</v>
      </c>
      <c r="E67" s="7"/>
      <c r="F67" s="102"/>
      <c r="G67" s="103"/>
      <c r="H67" s="106"/>
      <c r="I67" s="107"/>
      <c r="J67" s="102"/>
      <c r="K67" s="103"/>
      <c r="L67" s="106"/>
    </row>
    <row r="68" spans="1:12" ht="12.75">
      <c r="A68" s="89"/>
      <c r="B68" s="88" t="s">
        <v>109</v>
      </c>
      <c r="C68" s="88" t="s">
        <v>278</v>
      </c>
      <c r="D68" s="91"/>
      <c r="E68" s="7"/>
      <c r="F68" s="102"/>
      <c r="G68" s="103">
        <f>SUM(F69:F75)</f>
        <v>0</v>
      </c>
      <c r="H68" s="106"/>
      <c r="I68" s="107"/>
      <c r="J68" s="102"/>
      <c r="K68" s="103">
        <f>SUM(J69:J75)</f>
        <v>0</v>
      </c>
      <c r="L68" s="106"/>
    </row>
    <row r="69" spans="1:12" ht="12.75">
      <c r="A69" s="89"/>
      <c r="B69" s="88"/>
      <c r="C69" s="90" t="s">
        <v>78</v>
      </c>
      <c r="D69" s="91" t="s">
        <v>279</v>
      </c>
      <c r="E69" s="7"/>
      <c r="F69" s="102"/>
      <c r="G69" s="103"/>
      <c r="H69" s="106"/>
      <c r="I69" s="107"/>
      <c r="J69" s="102"/>
      <c r="K69" s="103"/>
      <c r="L69" s="106"/>
    </row>
    <row r="70" spans="1:12" ht="12.75">
      <c r="A70" s="89"/>
      <c r="B70" s="88"/>
      <c r="C70" s="90" t="s">
        <v>91</v>
      </c>
      <c r="D70" s="91" t="s">
        <v>280</v>
      </c>
      <c r="E70" s="7"/>
      <c r="F70" s="102"/>
      <c r="G70" s="103"/>
      <c r="H70" s="106"/>
      <c r="I70" s="107"/>
      <c r="J70" s="102"/>
      <c r="K70" s="103"/>
      <c r="L70" s="106"/>
    </row>
    <row r="71" spans="1:12" ht="12.75">
      <c r="A71" s="89"/>
      <c r="B71" s="88"/>
      <c r="C71" s="90" t="s">
        <v>92</v>
      </c>
      <c r="D71" s="91" t="s">
        <v>281</v>
      </c>
      <c r="E71" s="7"/>
      <c r="F71" s="102"/>
      <c r="G71" s="103"/>
      <c r="H71" s="106"/>
      <c r="I71" s="107"/>
      <c r="J71" s="102"/>
      <c r="K71" s="103"/>
      <c r="L71" s="106"/>
    </row>
    <row r="72" spans="1:12" ht="12.75">
      <c r="A72" s="89"/>
      <c r="B72" s="88"/>
      <c r="C72" s="90" t="s">
        <v>93</v>
      </c>
      <c r="D72" s="91" t="s">
        <v>282</v>
      </c>
      <c r="E72" s="7"/>
      <c r="F72" s="102"/>
      <c r="G72" s="103"/>
      <c r="H72" s="106"/>
      <c r="I72" s="107"/>
      <c r="J72" s="102"/>
      <c r="K72" s="103"/>
      <c r="L72" s="106"/>
    </row>
    <row r="73" spans="1:12" ht="12.75">
      <c r="A73" s="89"/>
      <c r="B73" s="88"/>
      <c r="C73" s="90" t="s">
        <v>94</v>
      </c>
      <c r="D73" s="91" t="s">
        <v>283</v>
      </c>
      <c r="E73" s="7"/>
      <c r="F73" s="102"/>
      <c r="G73" s="103"/>
      <c r="H73" s="106"/>
      <c r="I73" s="107"/>
      <c r="J73" s="102"/>
      <c r="K73" s="103"/>
      <c r="L73" s="106"/>
    </row>
    <row r="74" spans="1:12" ht="12.75">
      <c r="A74" s="89"/>
      <c r="B74" s="88"/>
      <c r="C74" s="90" t="s">
        <v>96</v>
      </c>
      <c r="D74" s="91" t="s">
        <v>284</v>
      </c>
      <c r="E74" s="7"/>
      <c r="F74" s="102"/>
      <c r="G74" s="103"/>
      <c r="H74" s="106"/>
      <c r="I74" s="107"/>
      <c r="J74" s="102"/>
      <c r="K74" s="103"/>
      <c r="L74" s="106"/>
    </row>
    <row r="75" spans="1:12" ht="12.75">
      <c r="A75" s="89"/>
      <c r="B75" s="88"/>
      <c r="C75" s="90" t="s">
        <v>112</v>
      </c>
      <c r="D75" s="91" t="s">
        <v>286</v>
      </c>
      <c r="E75" s="7"/>
      <c r="F75" s="102"/>
      <c r="G75" s="103"/>
      <c r="H75" s="106"/>
      <c r="I75" s="107"/>
      <c r="J75" s="102"/>
      <c r="K75" s="103"/>
      <c r="L75" s="106"/>
    </row>
    <row r="76" spans="1:12" ht="12.75">
      <c r="A76" s="89"/>
      <c r="B76" s="88" t="s">
        <v>95</v>
      </c>
      <c r="C76" s="88" t="s">
        <v>311</v>
      </c>
      <c r="D76" s="91"/>
      <c r="E76" s="7"/>
      <c r="F76" s="102"/>
      <c r="G76" s="103">
        <f>SUM(F77:F86)</f>
        <v>0</v>
      </c>
      <c r="H76" s="106"/>
      <c r="I76" s="107"/>
      <c r="J76" s="102"/>
      <c r="K76" s="103">
        <f>SUM(J77:J86)</f>
        <v>0</v>
      </c>
      <c r="L76" s="106"/>
    </row>
    <row r="77" spans="1:12" ht="12.75">
      <c r="A77" s="89"/>
      <c r="B77" s="88"/>
      <c r="C77" s="90" t="s">
        <v>78</v>
      </c>
      <c r="D77" s="91" t="s">
        <v>312</v>
      </c>
      <c r="E77" s="7"/>
      <c r="F77" s="102"/>
      <c r="G77" s="103"/>
      <c r="H77" s="106"/>
      <c r="I77" s="107"/>
      <c r="J77" s="102"/>
      <c r="K77" s="103"/>
      <c r="L77" s="106"/>
    </row>
    <row r="78" spans="1:12" ht="12.75">
      <c r="A78" s="89"/>
      <c r="B78" s="88"/>
      <c r="C78" s="90" t="s">
        <v>91</v>
      </c>
      <c r="D78" s="91" t="s">
        <v>313</v>
      </c>
      <c r="E78" s="7"/>
      <c r="F78" s="102"/>
      <c r="G78" s="103"/>
      <c r="H78" s="106"/>
      <c r="I78" s="107"/>
      <c r="J78" s="102"/>
      <c r="K78" s="103"/>
      <c r="L78" s="106"/>
    </row>
    <row r="79" spans="1:12" ht="12.75">
      <c r="A79" s="89"/>
      <c r="B79" s="88"/>
      <c r="C79" s="90" t="s">
        <v>92</v>
      </c>
      <c r="D79" s="91" t="s">
        <v>314</v>
      </c>
      <c r="E79" s="7"/>
      <c r="F79" s="102"/>
      <c r="G79" s="103"/>
      <c r="H79" s="106"/>
      <c r="I79" s="107"/>
      <c r="J79" s="102"/>
      <c r="K79" s="103"/>
      <c r="L79" s="106"/>
    </row>
    <row r="80" spans="1:12" ht="12.75">
      <c r="A80" s="89"/>
      <c r="B80" s="88"/>
      <c r="C80" s="90" t="s">
        <v>93</v>
      </c>
      <c r="D80" s="91" t="s">
        <v>315</v>
      </c>
      <c r="E80" s="7"/>
      <c r="F80" s="102"/>
      <c r="G80" s="103"/>
      <c r="H80" s="106"/>
      <c r="I80" s="107"/>
      <c r="J80" s="102"/>
      <c r="K80" s="103"/>
      <c r="L80" s="106"/>
    </row>
    <row r="81" spans="1:12" ht="12.75">
      <c r="A81" s="89"/>
      <c r="B81" s="88"/>
      <c r="C81" s="90" t="s">
        <v>94</v>
      </c>
      <c r="D81" s="91" t="s">
        <v>316</v>
      </c>
      <c r="E81" s="7"/>
      <c r="F81" s="102"/>
      <c r="G81" s="103"/>
      <c r="H81" s="106"/>
      <c r="I81" s="107"/>
      <c r="J81" s="102"/>
      <c r="K81" s="103"/>
      <c r="L81" s="106"/>
    </row>
    <row r="82" spans="1:12" ht="12.75">
      <c r="A82" s="89"/>
      <c r="B82" s="88"/>
      <c r="C82" s="90" t="s">
        <v>96</v>
      </c>
      <c r="D82" s="91" t="s">
        <v>317</v>
      </c>
      <c r="E82" s="7">
        <v>139707000000</v>
      </c>
      <c r="F82" s="102"/>
      <c r="G82" s="103"/>
      <c r="H82" s="106"/>
      <c r="I82" s="107"/>
      <c r="J82" s="102"/>
      <c r="K82" s="103"/>
      <c r="L82" s="106"/>
    </row>
    <row r="83" spans="1:12" ht="12.75">
      <c r="A83" s="89"/>
      <c r="B83" s="88"/>
      <c r="C83" s="90" t="s">
        <v>112</v>
      </c>
      <c r="D83" s="91" t="s">
        <v>318</v>
      </c>
      <c r="E83" s="7"/>
      <c r="F83" s="102"/>
      <c r="G83" s="103"/>
      <c r="H83" s="106"/>
      <c r="I83" s="107"/>
      <c r="J83" s="102"/>
      <c r="K83" s="103"/>
      <c r="L83" s="106"/>
    </row>
    <row r="84" spans="1:12" ht="12.75">
      <c r="A84" s="89"/>
      <c r="B84" s="88"/>
      <c r="C84" s="90" t="s">
        <v>113</v>
      </c>
      <c r="D84" s="91" t="s">
        <v>319</v>
      </c>
      <c r="E84" s="7">
        <v>-104780250000</v>
      </c>
      <c r="F84" s="102"/>
      <c r="G84" s="103"/>
      <c r="H84" s="106"/>
      <c r="I84" s="107"/>
      <c r="J84" s="102"/>
      <c r="K84" s="103"/>
      <c r="L84" s="106"/>
    </row>
    <row r="85" spans="1:12" ht="12.75">
      <c r="A85" s="89"/>
      <c r="B85" s="88"/>
      <c r="C85" s="90" t="s">
        <v>117</v>
      </c>
      <c r="D85" s="91" t="s">
        <v>320</v>
      </c>
      <c r="E85" s="7"/>
      <c r="F85" s="102"/>
      <c r="G85" s="103"/>
      <c r="H85" s="106"/>
      <c r="I85" s="107"/>
      <c r="J85" s="102"/>
      <c r="K85" s="103"/>
      <c r="L85" s="106"/>
    </row>
    <row r="86" spans="1:12" ht="12.75">
      <c r="A86" s="89"/>
      <c r="B86" s="88"/>
      <c r="C86" s="90" t="s">
        <v>118</v>
      </c>
      <c r="D86" s="91" t="s">
        <v>321</v>
      </c>
      <c r="E86" s="7"/>
      <c r="F86" s="102"/>
      <c r="G86" s="103"/>
      <c r="H86" s="106"/>
      <c r="I86" s="107"/>
      <c r="J86" s="102"/>
      <c r="K86" s="103"/>
      <c r="L86" s="106"/>
    </row>
    <row r="87" spans="1:12" ht="12.75">
      <c r="A87" s="89"/>
      <c r="B87" s="88" t="s">
        <v>97</v>
      </c>
      <c r="C87" s="88" t="s">
        <v>322</v>
      </c>
      <c r="D87" s="91"/>
      <c r="E87" s="7"/>
      <c r="F87" s="102"/>
      <c r="G87" s="103">
        <f>SUM(F88:F97)</f>
        <v>0</v>
      </c>
      <c r="H87" s="106"/>
      <c r="I87" s="107"/>
      <c r="J87" s="102"/>
      <c r="K87" s="103">
        <f>SUM(J88:J97)</f>
        <v>0</v>
      </c>
      <c r="L87" s="106"/>
    </row>
    <row r="88" spans="1:12" ht="12.75">
      <c r="A88" s="89"/>
      <c r="B88" s="88"/>
      <c r="C88" s="90" t="s">
        <v>78</v>
      </c>
      <c r="D88" s="91" t="s">
        <v>323</v>
      </c>
      <c r="E88" s="7">
        <v>118430670893</v>
      </c>
      <c r="F88" s="102"/>
      <c r="G88" s="103"/>
      <c r="H88" s="106"/>
      <c r="I88" s="107"/>
      <c r="J88" s="102"/>
      <c r="K88" s="103"/>
      <c r="L88" s="106"/>
    </row>
    <row r="89" spans="1:12" ht="12.75">
      <c r="A89" s="89"/>
      <c r="B89" s="88"/>
      <c r="C89" s="90" t="s">
        <v>91</v>
      </c>
      <c r="D89" s="91" t="s">
        <v>324</v>
      </c>
      <c r="E89" s="7">
        <v>815346902141</v>
      </c>
      <c r="F89" s="102"/>
      <c r="G89" s="103"/>
      <c r="H89" s="106"/>
      <c r="I89" s="107"/>
      <c r="J89" s="102"/>
      <c r="K89" s="103"/>
      <c r="L89" s="106"/>
    </row>
    <row r="90" spans="1:12" ht="12.75">
      <c r="A90" s="89"/>
      <c r="B90" s="88"/>
      <c r="C90" s="90" t="s">
        <v>92</v>
      </c>
      <c r="D90" s="91" t="s">
        <v>325</v>
      </c>
      <c r="E90" s="7">
        <v>1498574039042</v>
      </c>
      <c r="F90" s="102"/>
      <c r="G90" s="103"/>
      <c r="H90" s="106"/>
      <c r="I90" s="107"/>
      <c r="J90" s="102"/>
      <c r="K90" s="103"/>
      <c r="L90" s="106"/>
    </row>
    <row r="91" spans="1:12" ht="12.75">
      <c r="A91" s="89"/>
      <c r="B91" s="88"/>
      <c r="C91" s="90" t="s">
        <v>93</v>
      </c>
      <c r="D91" s="91" t="s">
        <v>326</v>
      </c>
      <c r="E91" s="7">
        <v>4123628256404</v>
      </c>
      <c r="F91" s="102"/>
      <c r="G91" s="103"/>
      <c r="H91" s="106"/>
      <c r="I91" s="107"/>
      <c r="J91" s="102"/>
      <c r="K91" s="103"/>
      <c r="L91" s="106"/>
    </row>
    <row r="92" spans="1:12" ht="12.75">
      <c r="A92" s="89"/>
      <c r="B92" s="88"/>
      <c r="C92" s="90" t="s">
        <v>94</v>
      </c>
      <c r="D92" s="91" t="s">
        <v>327</v>
      </c>
      <c r="E92" s="7">
        <v>503460365377</v>
      </c>
      <c r="F92" s="102"/>
      <c r="G92" s="103"/>
      <c r="H92" s="106"/>
      <c r="I92" s="107"/>
      <c r="J92" s="102"/>
      <c r="K92" s="103"/>
      <c r="L92" s="106"/>
    </row>
    <row r="93" spans="1:12" ht="12.75">
      <c r="A93" s="89"/>
      <c r="B93" s="88"/>
      <c r="C93" s="90" t="s">
        <v>96</v>
      </c>
      <c r="D93" s="91" t="s">
        <v>328</v>
      </c>
      <c r="E93" s="7">
        <v>227215859390</v>
      </c>
      <c r="F93" s="102"/>
      <c r="G93" s="103"/>
      <c r="H93" s="106"/>
      <c r="I93" s="107"/>
      <c r="J93" s="102"/>
      <c r="K93" s="103"/>
      <c r="L93" s="106"/>
    </row>
    <row r="94" spans="1:12" ht="12.75">
      <c r="A94" s="89"/>
      <c r="B94" s="88"/>
      <c r="C94" s="90" t="s">
        <v>112</v>
      </c>
      <c r="D94" s="91" t="s">
        <v>329</v>
      </c>
      <c r="E94" s="7"/>
      <c r="F94" s="102"/>
      <c r="G94" s="103"/>
      <c r="H94" s="106"/>
      <c r="I94" s="107"/>
      <c r="J94" s="102"/>
      <c r="K94" s="103"/>
      <c r="L94" s="106"/>
    </row>
    <row r="95" spans="1:12" ht="12.75">
      <c r="A95" s="89"/>
      <c r="B95" s="88"/>
      <c r="C95" s="90" t="s">
        <v>113</v>
      </c>
      <c r="D95" s="91" t="s">
        <v>119</v>
      </c>
      <c r="E95" s="7">
        <v>-4901768297337</v>
      </c>
      <c r="F95" s="102"/>
      <c r="G95" s="103"/>
      <c r="H95" s="106"/>
      <c r="I95" s="107"/>
      <c r="J95" s="102"/>
      <c r="K95" s="103"/>
      <c r="L95" s="106"/>
    </row>
    <row r="96" spans="1:12" ht="12.75">
      <c r="A96" s="89"/>
      <c r="B96" s="88"/>
      <c r="C96" s="90" t="s">
        <v>117</v>
      </c>
      <c r="D96" s="91" t="s">
        <v>330</v>
      </c>
      <c r="E96" s="7">
        <v>553271064884</v>
      </c>
      <c r="F96" s="102"/>
      <c r="G96" s="103"/>
      <c r="H96" s="106"/>
      <c r="I96" s="107"/>
      <c r="J96" s="102"/>
      <c r="K96" s="103"/>
      <c r="L96" s="106"/>
    </row>
    <row r="97" spans="1:12" ht="12.75">
      <c r="A97" s="89"/>
      <c r="B97" s="88"/>
      <c r="C97" s="90" t="s">
        <v>118</v>
      </c>
      <c r="D97" s="91" t="s">
        <v>331</v>
      </c>
      <c r="E97" s="7">
        <v>250000000</v>
      </c>
      <c r="F97" s="102"/>
      <c r="G97" s="103"/>
      <c r="H97" s="106"/>
      <c r="I97" s="107"/>
      <c r="J97" s="102"/>
      <c r="K97" s="103"/>
      <c r="L97" s="106"/>
    </row>
    <row r="98" spans="1:12" ht="12.75">
      <c r="A98" s="89"/>
      <c r="B98" s="88" t="s">
        <v>101</v>
      </c>
      <c r="C98" s="88" t="s">
        <v>332</v>
      </c>
      <c r="D98" s="91"/>
      <c r="E98" s="7"/>
      <c r="F98" s="102"/>
      <c r="G98" s="103">
        <f>SUM(F99:F106)</f>
        <v>0</v>
      </c>
      <c r="H98" s="106"/>
      <c r="I98" s="107"/>
      <c r="J98" s="102"/>
      <c r="K98" s="103">
        <f>SUM(J99:J106)</f>
        <v>0</v>
      </c>
      <c r="L98" s="106"/>
    </row>
    <row r="99" spans="1:12" ht="12.75">
      <c r="A99" s="89"/>
      <c r="B99" s="88"/>
      <c r="C99" s="90" t="s">
        <v>78</v>
      </c>
      <c r="D99" s="91" t="s">
        <v>333</v>
      </c>
      <c r="E99" s="7">
        <v>45765383320</v>
      </c>
      <c r="F99" s="102"/>
      <c r="G99" s="103"/>
      <c r="H99" s="106"/>
      <c r="I99" s="107"/>
      <c r="J99" s="102"/>
      <c r="K99" s="103"/>
      <c r="L99" s="106"/>
    </row>
    <row r="100" spans="1:12" ht="12.75">
      <c r="A100" s="89"/>
      <c r="B100" s="88"/>
      <c r="C100" s="90" t="s">
        <v>91</v>
      </c>
      <c r="D100" s="91" t="s">
        <v>334</v>
      </c>
      <c r="E100" s="7"/>
      <c r="F100" s="102"/>
      <c r="G100" s="103"/>
      <c r="H100" s="106"/>
      <c r="I100" s="107"/>
      <c r="J100" s="102"/>
      <c r="K100" s="103"/>
      <c r="L100" s="106"/>
    </row>
    <row r="101" spans="1:12" ht="12.75">
      <c r="A101" s="89"/>
      <c r="B101" s="88"/>
      <c r="C101" s="90" t="s">
        <v>92</v>
      </c>
      <c r="D101" s="91" t="s">
        <v>335</v>
      </c>
      <c r="E101" s="7">
        <v>204253400</v>
      </c>
      <c r="F101" s="102"/>
      <c r="G101" s="103"/>
      <c r="H101" s="106"/>
      <c r="I101" s="107"/>
      <c r="J101" s="102"/>
      <c r="K101" s="103"/>
      <c r="L101" s="106"/>
    </row>
    <row r="102" spans="1:12" ht="12.75">
      <c r="A102" s="89"/>
      <c r="B102" s="88"/>
      <c r="C102" s="90" t="s">
        <v>93</v>
      </c>
      <c r="D102" s="91" t="s">
        <v>336</v>
      </c>
      <c r="E102" s="7"/>
      <c r="F102" s="102"/>
      <c r="G102" s="103"/>
      <c r="H102" s="106"/>
      <c r="I102" s="107"/>
      <c r="J102" s="102"/>
      <c r="K102" s="103"/>
      <c r="L102" s="106"/>
    </row>
    <row r="103" spans="1:12" ht="12.75">
      <c r="A103" s="89"/>
      <c r="B103" s="88"/>
      <c r="C103" s="90" t="s">
        <v>94</v>
      </c>
      <c r="D103" s="91" t="s">
        <v>337</v>
      </c>
      <c r="E103" s="7">
        <v>2650713983</v>
      </c>
      <c r="F103" s="102"/>
      <c r="G103" s="103"/>
      <c r="H103" s="106"/>
      <c r="I103" s="107"/>
      <c r="J103" s="102"/>
      <c r="K103" s="103"/>
      <c r="L103" s="106"/>
    </row>
    <row r="104" spans="1:12" ht="12.75">
      <c r="A104" s="89"/>
      <c r="B104" s="88"/>
      <c r="C104" s="90" t="s">
        <v>96</v>
      </c>
      <c r="D104" s="91" t="s">
        <v>338</v>
      </c>
      <c r="E104" s="7"/>
      <c r="F104" s="102"/>
      <c r="G104" s="103"/>
      <c r="H104" s="106"/>
      <c r="I104" s="107"/>
      <c r="J104" s="102"/>
      <c r="K104" s="103"/>
      <c r="L104" s="106"/>
    </row>
    <row r="105" spans="1:12" ht="12.75">
      <c r="A105" s="89"/>
      <c r="B105" s="88"/>
      <c r="C105" s="90" t="s">
        <v>112</v>
      </c>
      <c r="D105" s="92" t="s">
        <v>119</v>
      </c>
      <c r="E105" s="10">
        <v>-72931572293</v>
      </c>
      <c r="F105" s="102"/>
      <c r="G105" s="103"/>
      <c r="H105" s="106"/>
      <c r="I105" s="107"/>
      <c r="J105" s="102"/>
      <c r="K105" s="103"/>
      <c r="L105" s="106"/>
    </row>
    <row r="106" spans="1:12" ht="12.75">
      <c r="A106" s="89"/>
      <c r="B106" s="88"/>
      <c r="C106" s="90" t="s">
        <v>113</v>
      </c>
      <c r="D106" s="91" t="s">
        <v>331</v>
      </c>
      <c r="E106" s="7"/>
      <c r="F106" s="102"/>
      <c r="G106" s="103"/>
      <c r="H106" s="106"/>
      <c r="I106" s="107"/>
      <c r="J106" s="102"/>
      <c r="K106" s="103"/>
      <c r="L106" s="106"/>
    </row>
    <row r="107" spans="1:12" ht="12.75">
      <c r="A107" s="89"/>
      <c r="B107" s="88" t="s">
        <v>103</v>
      </c>
      <c r="C107" s="88" t="s">
        <v>339</v>
      </c>
      <c r="D107" s="91"/>
      <c r="E107" s="7"/>
      <c r="F107" s="102"/>
      <c r="G107" s="103">
        <f>SUM(F108:F112)</f>
        <v>0</v>
      </c>
      <c r="H107" s="106"/>
      <c r="I107" s="107"/>
      <c r="J107" s="102"/>
      <c r="K107" s="103">
        <f>SUM(J108:J112)</f>
        <v>0</v>
      </c>
      <c r="L107" s="106"/>
    </row>
    <row r="108" spans="1:12" ht="12.75">
      <c r="A108" s="89"/>
      <c r="B108" s="88"/>
      <c r="C108" s="90" t="s">
        <v>98</v>
      </c>
      <c r="D108" s="91" t="s">
        <v>340</v>
      </c>
      <c r="E108" s="7"/>
      <c r="F108" s="102"/>
      <c r="G108" s="103"/>
      <c r="H108" s="106"/>
      <c r="I108" s="107"/>
      <c r="J108" s="102"/>
      <c r="K108" s="103"/>
      <c r="L108" s="106"/>
    </row>
    <row r="109" spans="1:12" ht="12.75">
      <c r="A109" s="89"/>
      <c r="B109" s="88"/>
      <c r="C109" s="90" t="s">
        <v>91</v>
      </c>
      <c r="D109" s="91" t="s">
        <v>341</v>
      </c>
      <c r="E109" s="7">
        <v>185012372103</v>
      </c>
      <c r="F109" s="102"/>
      <c r="G109" s="103"/>
      <c r="H109" s="106"/>
      <c r="I109" s="107"/>
      <c r="J109" s="102"/>
      <c r="K109" s="103"/>
      <c r="L109" s="106"/>
    </row>
    <row r="110" spans="1:12" ht="12.75">
      <c r="A110" s="89"/>
      <c r="B110" s="88"/>
      <c r="C110" s="90" t="s">
        <v>92</v>
      </c>
      <c r="D110" s="91" t="s">
        <v>342</v>
      </c>
      <c r="E110" s="7"/>
      <c r="F110" s="102"/>
      <c r="G110" s="103"/>
      <c r="H110" s="106"/>
      <c r="I110" s="107"/>
      <c r="J110" s="102"/>
      <c r="K110" s="103"/>
      <c r="L110" s="106"/>
    </row>
    <row r="111" spans="1:12" ht="12.75">
      <c r="A111" s="89"/>
      <c r="B111" s="88"/>
      <c r="C111" s="90" t="s">
        <v>93</v>
      </c>
      <c r="D111" s="93" t="s">
        <v>343</v>
      </c>
      <c r="E111" s="11">
        <v>-42640027944</v>
      </c>
      <c r="F111" s="102"/>
      <c r="G111" s="103"/>
      <c r="H111" s="106"/>
      <c r="I111" s="107"/>
      <c r="J111" s="102"/>
      <c r="K111" s="103"/>
      <c r="L111" s="106"/>
    </row>
    <row r="112" spans="1:12" ht="12.75">
      <c r="A112" s="89"/>
      <c r="B112" s="88"/>
      <c r="C112" s="90" t="s">
        <v>94</v>
      </c>
      <c r="D112" s="91" t="s">
        <v>331</v>
      </c>
      <c r="E112" s="7"/>
      <c r="F112" s="102"/>
      <c r="G112" s="103"/>
      <c r="H112" s="106"/>
      <c r="I112" s="107"/>
      <c r="J112" s="102"/>
      <c r="K112" s="103"/>
      <c r="L112" s="106"/>
    </row>
    <row r="113" spans="1:12" ht="12.75">
      <c r="A113" s="89"/>
      <c r="B113" s="88" t="s">
        <v>104</v>
      </c>
      <c r="C113" s="88" t="s">
        <v>344</v>
      </c>
      <c r="D113" s="91"/>
      <c r="E113" s="7"/>
      <c r="F113" s="102"/>
      <c r="G113" s="103">
        <f>SUM(F114:F115)</f>
        <v>0</v>
      </c>
      <c r="H113" s="106"/>
      <c r="I113" s="107"/>
      <c r="J113" s="102"/>
      <c r="K113" s="103">
        <f>SUM(J114:J115)</f>
        <v>0</v>
      </c>
      <c r="L113" s="106"/>
    </row>
    <row r="114" spans="1:12" ht="12.75">
      <c r="A114" s="89"/>
      <c r="B114" s="88"/>
      <c r="C114" s="90" t="s">
        <v>78</v>
      </c>
      <c r="D114" s="91" t="s">
        <v>345</v>
      </c>
      <c r="E114" s="7">
        <v>218513212251</v>
      </c>
      <c r="F114" s="102"/>
      <c r="G114" s="103"/>
      <c r="H114" s="106"/>
      <c r="I114" s="107"/>
      <c r="J114" s="102"/>
      <c r="K114" s="103"/>
      <c r="L114" s="106"/>
    </row>
    <row r="115" spans="1:12" ht="12.75">
      <c r="A115" s="89"/>
      <c r="B115" s="88"/>
      <c r="C115" s="90" t="s">
        <v>91</v>
      </c>
      <c r="D115" s="91" t="s">
        <v>297</v>
      </c>
      <c r="E115" s="7"/>
      <c r="F115" s="102"/>
      <c r="G115" s="103"/>
      <c r="H115" s="106"/>
      <c r="I115" s="107"/>
      <c r="J115" s="102"/>
      <c r="K115" s="103"/>
      <c r="L115" s="106"/>
    </row>
    <row r="116" spans="1:12" ht="12.75">
      <c r="A116" s="89"/>
      <c r="B116" s="88" t="s">
        <v>105</v>
      </c>
      <c r="C116" s="88" t="s">
        <v>346</v>
      </c>
      <c r="D116" s="91"/>
      <c r="E116" s="7"/>
      <c r="F116" s="102"/>
      <c r="G116" s="103">
        <f>SUM(F117:F124)</f>
        <v>0</v>
      </c>
      <c r="H116" s="106"/>
      <c r="I116" s="107"/>
      <c r="J116" s="102"/>
      <c r="K116" s="103">
        <f>SUM(J117:J124)</f>
        <v>0</v>
      </c>
      <c r="L116" s="106"/>
    </row>
    <row r="117" spans="1:12" ht="12.75">
      <c r="A117" s="89"/>
      <c r="B117" s="88"/>
      <c r="C117" s="90" t="s">
        <v>78</v>
      </c>
      <c r="D117" s="91" t="s">
        <v>347</v>
      </c>
      <c r="E117" s="7"/>
      <c r="F117" s="102"/>
      <c r="G117" s="103"/>
      <c r="H117" s="106"/>
      <c r="I117" s="107"/>
      <c r="J117" s="102"/>
      <c r="K117" s="103"/>
      <c r="L117" s="106"/>
    </row>
    <row r="118" spans="1:12" ht="12.75">
      <c r="A118" s="89"/>
      <c r="B118" s="88"/>
      <c r="C118" s="90" t="s">
        <v>91</v>
      </c>
      <c r="D118" s="91" t="s">
        <v>301</v>
      </c>
      <c r="E118" s="7"/>
      <c r="F118" s="102"/>
      <c r="G118" s="103"/>
      <c r="H118" s="106"/>
      <c r="I118" s="107"/>
      <c r="J118" s="102"/>
      <c r="K118" s="103"/>
      <c r="L118" s="106"/>
    </row>
    <row r="119" spans="1:12" ht="12.75">
      <c r="A119" s="89"/>
      <c r="B119" s="88"/>
      <c r="C119" s="90" t="s">
        <v>92</v>
      </c>
      <c r="D119" s="91" t="s">
        <v>348</v>
      </c>
      <c r="E119" s="7"/>
      <c r="F119" s="102"/>
      <c r="G119" s="103"/>
      <c r="H119" s="106"/>
      <c r="I119" s="107"/>
      <c r="J119" s="102"/>
      <c r="K119" s="103"/>
      <c r="L119" s="106"/>
    </row>
    <row r="120" spans="1:12" ht="12.75">
      <c r="A120" s="89"/>
      <c r="B120" s="88"/>
      <c r="C120" s="90" t="s">
        <v>93</v>
      </c>
      <c r="D120" s="91" t="s">
        <v>120</v>
      </c>
      <c r="E120" s="7"/>
      <c r="F120" s="102"/>
      <c r="G120" s="103"/>
      <c r="H120" s="106"/>
      <c r="I120" s="107"/>
      <c r="J120" s="102"/>
      <c r="K120" s="103"/>
      <c r="L120" s="106"/>
    </row>
    <row r="121" spans="1:12" ht="12.75">
      <c r="A121" s="89"/>
      <c r="B121" s="88"/>
      <c r="C121" s="90" t="s">
        <v>94</v>
      </c>
      <c r="D121" s="91" t="s">
        <v>121</v>
      </c>
      <c r="E121" s="7"/>
      <c r="F121" s="102"/>
      <c r="G121" s="103"/>
      <c r="H121" s="106"/>
      <c r="I121" s="107"/>
      <c r="J121" s="102"/>
      <c r="K121" s="103"/>
      <c r="L121" s="106"/>
    </row>
    <row r="122" spans="1:12" ht="12.75">
      <c r="A122" s="89"/>
      <c r="B122" s="88"/>
      <c r="C122" s="90" t="s">
        <v>96</v>
      </c>
      <c r="D122" s="91" t="s">
        <v>349</v>
      </c>
      <c r="E122" s="7"/>
      <c r="F122" s="102"/>
      <c r="G122" s="103"/>
      <c r="H122" s="106"/>
      <c r="I122" s="107"/>
      <c r="J122" s="102"/>
      <c r="K122" s="103"/>
      <c r="L122" s="106"/>
    </row>
    <row r="123" spans="1:12" ht="12.75">
      <c r="A123" s="89"/>
      <c r="B123" s="88"/>
      <c r="C123" s="90" t="s">
        <v>112</v>
      </c>
      <c r="D123" s="91" t="s">
        <v>114</v>
      </c>
      <c r="E123" s="7"/>
      <c r="F123" s="102"/>
      <c r="G123" s="103"/>
      <c r="H123" s="106"/>
      <c r="I123" s="107"/>
      <c r="J123" s="102"/>
      <c r="K123" s="103"/>
      <c r="L123" s="106"/>
    </row>
    <row r="124" spans="1:12" ht="13.5" thickBot="1">
      <c r="A124" s="89"/>
      <c r="B124" s="88"/>
      <c r="C124" s="90" t="s">
        <v>113</v>
      </c>
      <c r="D124" s="91" t="s">
        <v>119</v>
      </c>
      <c r="E124" s="7"/>
      <c r="F124" s="102"/>
      <c r="G124" s="103"/>
      <c r="H124" s="106"/>
      <c r="I124" s="107"/>
      <c r="J124" s="102"/>
      <c r="K124" s="103"/>
      <c r="L124" s="106"/>
    </row>
    <row r="125" spans="1:12" ht="13.5" thickBot="1">
      <c r="A125" s="94"/>
      <c r="B125" s="95"/>
      <c r="C125" s="96"/>
      <c r="D125" s="97" t="s">
        <v>350</v>
      </c>
      <c r="E125" s="27"/>
      <c r="F125" s="108"/>
      <c r="G125" s="108"/>
      <c r="H125" s="109">
        <f>H60+H4</f>
        <v>0</v>
      </c>
      <c r="I125" s="109"/>
      <c r="J125" s="110"/>
      <c r="K125" s="108"/>
      <c r="L125" s="109">
        <f>L60+L4</f>
        <v>0</v>
      </c>
    </row>
    <row r="126" spans="1:12" ht="12.75">
      <c r="A126" s="28"/>
      <c r="B126" s="3"/>
      <c r="C126" s="3"/>
      <c r="D126" s="3"/>
      <c r="E126" s="3"/>
      <c r="F126" s="29"/>
      <c r="G126" s="30"/>
      <c r="H126" s="31"/>
      <c r="I126" s="31"/>
      <c r="J126" s="29"/>
      <c r="K126" s="30"/>
      <c r="L126" s="31"/>
    </row>
  </sheetData>
  <sheetProtection/>
  <mergeCells count="7">
    <mergeCell ref="B4:D4"/>
    <mergeCell ref="C5:D5"/>
    <mergeCell ref="A1:L1"/>
    <mergeCell ref="A2:L2"/>
    <mergeCell ref="A3:D3"/>
    <mergeCell ref="F3:H3"/>
    <mergeCell ref="J3:L3"/>
  </mergeCells>
  <conditionalFormatting sqref="A2:L2">
    <cfRule type="expression" priority="1" dxfId="15" stopIfTrue="1">
      <formula>#REF!=1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.875" style="19" customWidth="1"/>
    <col min="2" max="2" width="2.125" style="19" customWidth="1"/>
    <col min="3" max="3" width="3.125" style="19" customWidth="1"/>
    <col min="4" max="4" width="45.875" style="19" customWidth="1"/>
    <col min="5" max="5" width="6.75390625" style="19" hidden="1" customWidth="1"/>
    <col min="6" max="6" width="11.00390625" style="19" bestFit="1" customWidth="1"/>
    <col min="7" max="7" width="11.25390625" style="19" bestFit="1" customWidth="1"/>
    <col min="8" max="8" width="12.25390625" style="19" bestFit="1" customWidth="1"/>
    <col min="9" max="9" width="18.125" style="19" hidden="1" customWidth="1"/>
    <col min="10" max="10" width="18.125" style="19" customWidth="1"/>
    <col min="11" max="11" width="11.00390625" style="24" bestFit="1" customWidth="1"/>
    <col min="12" max="12" width="12.25390625" style="19" bestFit="1" customWidth="1"/>
    <col min="13" max="16384" width="9.125" style="19" customWidth="1"/>
  </cols>
  <sheetData>
    <row r="1" spans="1:12" ht="12.75">
      <c r="A1" s="210">
        <f>'Income statement Turkish'!A1:H1</f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57">
        <f>vvv!B5</f>
        <v>0</v>
      </c>
    </row>
    <row r="2" spans="1:12" s="18" customFormat="1" ht="13.5" thickBot="1">
      <c r="A2" s="222" t="s">
        <v>250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18" customFormat="1" ht="12.75">
      <c r="A3" s="225" t="s">
        <v>122</v>
      </c>
      <c r="B3" s="226"/>
      <c r="C3" s="226"/>
      <c r="D3" s="226"/>
      <c r="E3" s="21"/>
      <c r="F3" s="139" t="s">
        <v>251</v>
      </c>
      <c r="G3" s="139">
        <f>vvv!B3</f>
        <v>0</v>
      </c>
      <c r="H3" s="140"/>
      <c r="I3" s="140"/>
      <c r="J3" s="141" t="s">
        <v>252</v>
      </c>
      <c r="K3" s="140">
        <f>vvv!B4</f>
        <v>0</v>
      </c>
      <c r="L3" s="138"/>
    </row>
    <row r="4" spans="1:12" s="18" customFormat="1" ht="12.75">
      <c r="A4" s="89" t="s">
        <v>76</v>
      </c>
      <c r="B4" s="208" t="s">
        <v>123</v>
      </c>
      <c r="C4" s="209"/>
      <c r="D4" s="209"/>
      <c r="E4" s="9"/>
      <c r="F4" s="102"/>
      <c r="G4" s="103"/>
      <c r="H4" s="104">
        <f>SUM(G5+G11+G17+G26+G35+G43+G47+G50)</f>
        <v>0</v>
      </c>
      <c r="I4" s="112"/>
      <c r="J4" s="112"/>
      <c r="K4" s="103"/>
      <c r="L4" s="104">
        <f>SUM(K5+K11+K17+K26+K35+K43+K47+K50)</f>
        <v>0</v>
      </c>
    </row>
    <row r="5" spans="1:12" s="18" customFormat="1" ht="12.75">
      <c r="A5" s="87"/>
      <c r="B5" s="88" t="s">
        <v>77</v>
      </c>
      <c r="C5" s="208" t="s">
        <v>253</v>
      </c>
      <c r="D5" s="209"/>
      <c r="E5" s="9"/>
      <c r="F5" s="102"/>
      <c r="G5" s="103">
        <f>SUM(F6:F10)</f>
        <v>0</v>
      </c>
      <c r="H5" s="104"/>
      <c r="I5" s="112"/>
      <c r="J5" s="112"/>
      <c r="K5" s="103">
        <f>SUM(J6:J10)</f>
        <v>0</v>
      </c>
      <c r="L5" s="104"/>
    </row>
    <row r="6" spans="1:12" s="18" customFormat="1" ht="12.75">
      <c r="A6" s="89"/>
      <c r="B6" s="88"/>
      <c r="C6" s="90" t="s">
        <v>78</v>
      </c>
      <c r="D6" s="91" t="s">
        <v>124</v>
      </c>
      <c r="E6" s="7">
        <v>8682917261</v>
      </c>
      <c r="F6" s="102">
        <f>'Assets Turkish'!F6/'Income statement Turkish'!$D$62</f>
        <v>0</v>
      </c>
      <c r="G6" s="103"/>
      <c r="H6" s="106"/>
      <c r="I6" s="113"/>
      <c r="J6" s="114">
        <f>'Assets Turkish'!J6/'Income statement Turkish'!$D$61</f>
        <v>0</v>
      </c>
      <c r="K6" s="103"/>
      <c r="L6" s="106"/>
    </row>
    <row r="7" spans="1:12" s="18" customFormat="1" ht="12.75">
      <c r="A7" s="89"/>
      <c r="B7" s="88"/>
      <c r="C7" s="90" t="s">
        <v>91</v>
      </c>
      <c r="D7" s="91" t="s">
        <v>125</v>
      </c>
      <c r="E7" s="7">
        <v>24110130000</v>
      </c>
      <c r="F7" s="102">
        <f>'Assets Turkish'!F7/'Income statement Turkish'!$D$62</f>
        <v>0</v>
      </c>
      <c r="G7" s="103"/>
      <c r="H7" s="106"/>
      <c r="I7" s="113"/>
      <c r="J7" s="114">
        <f>'Assets Turkish'!J7/'Income statement Turkish'!$D$61</f>
        <v>0</v>
      </c>
      <c r="K7" s="103"/>
      <c r="L7" s="106"/>
    </row>
    <row r="8" spans="1:12" s="18" customFormat="1" ht="12.75">
      <c r="A8" s="89"/>
      <c r="B8" s="88"/>
      <c r="C8" s="90" t="s">
        <v>92</v>
      </c>
      <c r="D8" s="91" t="s">
        <v>126</v>
      </c>
      <c r="E8" s="7">
        <v>6525880276</v>
      </c>
      <c r="F8" s="102">
        <f>'Assets Turkish'!F8/'Income statement Turkish'!$D$62</f>
        <v>0</v>
      </c>
      <c r="G8" s="103"/>
      <c r="H8" s="106"/>
      <c r="I8" s="113"/>
      <c r="J8" s="114">
        <f>'Assets Turkish'!J8/'Income statement Turkish'!$D$61</f>
        <v>0</v>
      </c>
      <c r="K8" s="103"/>
      <c r="L8" s="106"/>
    </row>
    <row r="9" spans="1:12" s="18" customFormat="1" ht="12.75">
      <c r="A9" s="89"/>
      <c r="B9" s="88"/>
      <c r="C9" s="90" t="s">
        <v>93</v>
      </c>
      <c r="D9" s="91" t="s">
        <v>127</v>
      </c>
      <c r="E9" s="7">
        <v>-65890027682</v>
      </c>
      <c r="F9" s="102">
        <f>'Assets Turkish'!F9/'Income statement Turkish'!$D$62</f>
        <v>0</v>
      </c>
      <c r="G9" s="103"/>
      <c r="H9" s="106"/>
      <c r="I9" s="113"/>
      <c r="J9" s="114">
        <f>'Assets Turkish'!J9/'Income statement Turkish'!$D$61</f>
        <v>0</v>
      </c>
      <c r="K9" s="103"/>
      <c r="L9" s="106"/>
    </row>
    <row r="10" spans="1:12" s="18" customFormat="1" ht="12.75">
      <c r="A10" s="89"/>
      <c r="B10" s="88"/>
      <c r="C10" s="90" t="s">
        <v>94</v>
      </c>
      <c r="D10" s="91" t="s">
        <v>128</v>
      </c>
      <c r="E10" s="7"/>
      <c r="F10" s="102">
        <f>'Assets Turkish'!F10/'Income statement Turkish'!$D$62</f>
        <v>0</v>
      </c>
      <c r="G10" s="103"/>
      <c r="H10" s="106"/>
      <c r="I10" s="113"/>
      <c r="J10" s="114">
        <f>'Assets Turkish'!J10/'Income statement Turkish'!$D$61</f>
        <v>0</v>
      </c>
      <c r="K10" s="103"/>
      <c r="L10" s="106"/>
    </row>
    <row r="11" spans="1:12" s="18" customFormat="1" ht="12.75">
      <c r="A11" s="89"/>
      <c r="B11" s="88" t="s">
        <v>109</v>
      </c>
      <c r="C11" s="88" t="s">
        <v>129</v>
      </c>
      <c r="D11" s="91"/>
      <c r="E11" s="7"/>
      <c r="F11" s="102"/>
      <c r="G11" s="103">
        <f>SUM(F12:F16)</f>
        <v>0</v>
      </c>
      <c r="H11" s="106"/>
      <c r="I11" s="113"/>
      <c r="J11" s="114"/>
      <c r="K11" s="103">
        <f>SUM(J12:J16)</f>
        <v>0</v>
      </c>
      <c r="L11" s="106"/>
    </row>
    <row r="12" spans="1:12" s="18" customFormat="1" ht="12.75">
      <c r="A12" s="89"/>
      <c r="B12" s="88"/>
      <c r="C12" s="90" t="s">
        <v>78</v>
      </c>
      <c r="D12" s="115" t="s">
        <v>502</v>
      </c>
      <c r="E12" s="7"/>
      <c r="F12" s="102">
        <f>'Assets Turkish'!F12/'Income statement Turkish'!$D$62</f>
        <v>0</v>
      </c>
      <c r="G12" s="103"/>
      <c r="H12" s="106"/>
      <c r="I12" s="113"/>
      <c r="J12" s="114">
        <f>'Assets Turkish'!J12/'Income statement Turkish'!$D$61</f>
        <v>0</v>
      </c>
      <c r="K12" s="103"/>
      <c r="L12" s="106"/>
    </row>
    <row r="13" spans="1:12" s="18" customFormat="1" ht="12.75">
      <c r="A13" s="89"/>
      <c r="B13" s="88"/>
      <c r="C13" s="90" t="s">
        <v>91</v>
      </c>
      <c r="D13" s="91" t="s">
        <v>130</v>
      </c>
      <c r="E13" s="7"/>
      <c r="F13" s="102">
        <f>'Assets Turkish'!F13/'Income statement Turkish'!$D$62</f>
        <v>0</v>
      </c>
      <c r="G13" s="103"/>
      <c r="H13" s="106"/>
      <c r="I13" s="113"/>
      <c r="J13" s="114">
        <f>'Assets Turkish'!J13/'Income statement Turkish'!$D$61</f>
        <v>0</v>
      </c>
      <c r="K13" s="103"/>
      <c r="L13" s="106"/>
    </row>
    <row r="14" spans="1:12" s="18" customFormat="1" ht="12.75">
      <c r="A14" s="89"/>
      <c r="B14" s="88"/>
      <c r="C14" s="90" t="s">
        <v>92</v>
      </c>
      <c r="D14" s="91" t="s">
        <v>131</v>
      </c>
      <c r="E14" s="7"/>
      <c r="F14" s="102">
        <f>'Assets Turkish'!F14/'Income statement Turkish'!$D$62</f>
        <v>0</v>
      </c>
      <c r="G14" s="103"/>
      <c r="H14" s="106"/>
      <c r="I14" s="113"/>
      <c r="J14" s="114">
        <f>'Assets Turkish'!J14/'Income statement Turkish'!$D$61</f>
        <v>0</v>
      </c>
      <c r="K14" s="103"/>
      <c r="L14" s="106"/>
    </row>
    <row r="15" spans="1:12" s="18" customFormat="1" ht="12.75">
      <c r="A15" s="89"/>
      <c r="B15" s="88"/>
      <c r="C15" s="90" t="s">
        <v>93</v>
      </c>
      <c r="D15" s="91" t="s">
        <v>132</v>
      </c>
      <c r="E15" s="7"/>
      <c r="F15" s="102">
        <f>'Assets Turkish'!F15/'Income statement Turkish'!$D$62</f>
        <v>0</v>
      </c>
      <c r="G15" s="103"/>
      <c r="H15" s="106"/>
      <c r="I15" s="113"/>
      <c r="J15" s="114">
        <f>'Assets Turkish'!J15/'Income statement Turkish'!$D$61</f>
        <v>0</v>
      </c>
      <c r="K15" s="103"/>
      <c r="L15" s="106"/>
    </row>
    <row r="16" spans="1:12" s="18" customFormat="1" ht="12.75">
      <c r="A16" s="89"/>
      <c r="B16" s="88"/>
      <c r="C16" s="90" t="s">
        <v>94</v>
      </c>
      <c r="D16" s="115" t="s">
        <v>437</v>
      </c>
      <c r="E16" s="7"/>
      <c r="F16" s="102">
        <f>'Assets Turkish'!F16/'Income statement Turkish'!$D$62</f>
        <v>0</v>
      </c>
      <c r="G16" s="103"/>
      <c r="H16" s="106"/>
      <c r="I16" s="113"/>
      <c r="J16" s="114">
        <f>'Assets Turkish'!J16/'Income statement Turkish'!$D$61</f>
        <v>0</v>
      </c>
      <c r="K16" s="103"/>
      <c r="L16" s="106"/>
    </row>
    <row r="17" spans="1:12" s="18" customFormat="1" ht="12.75">
      <c r="A17" s="89"/>
      <c r="B17" s="88" t="s">
        <v>95</v>
      </c>
      <c r="C17" s="88" t="s">
        <v>245</v>
      </c>
      <c r="D17" s="91"/>
      <c r="E17" s="7"/>
      <c r="F17" s="102"/>
      <c r="G17" s="103">
        <f>SUM(F18:F25)</f>
        <v>0</v>
      </c>
      <c r="H17" s="106"/>
      <c r="I17" s="113"/>
      <c r="J17" s="114"/>
      <c r="K17" s="103">
        <f>SUM(J18:J25)</f>
        <v>0</v>
      </c>
      <c r="L17" s="106"/>
    </row>
    <row r="18" spans="1:12" s="18" customFormat="1" ht="12.75">
      <c r="A18" s="89"/>
      <c r="B18" s="88"/>
      <c r="C18" s="90" t="s">
        <v>78</v>
      </c>
      <c r="D18" s="91" t="s">
        <v>138</v>
      </c>
      <c r="E18" s="7">
        <v>2023806337797</v>
      </c>
      <c r="F18" s="102">
        <f>'Assets Turkish'!F18/'Income statement Turkish'!$D$62</f>
        <v>0</v>
      </c>
      <c r="G18" s="103"/>
      <c r="H18" s="106"/>
      <c r="I18" s="113"/>
      <c r="J18" s="114">
        <f>'Assets Turkish'!J18/'Income statement Turkish'!$D$61</f>
        <v>0</v>
      </c>
      <c r="K18" s="103"/>
      <c r="L18" s="106"/>
    </row>
    <row r="19" spans="1:12" s="18" customFormat="1" ht="12.75">
      <c r="A19" s="89"/>
      <c r="B19" s="88"/>
      <c r="C19" s="90" t="s">
        <v>91</v>
      </c>
      <c r="D19" s="91" t="s">
        <v>133</v>
      </c>
      <c r="E19" s="7">
        <v>3958300000</v>
      </c>
      <c r="F19" s="102">
        <f>'Assets Turkish'!F19/'Income statement Turkish'!$D$62</f>
        <v>0</v>
      </c>
      <c r="G19" s="103"/>
      <c r="H19" s="106"/>
      <c r="I19" s="113"/>
      <c r="J19" s="114">
        <f>'Assets Turkish'!J19/'Income statement Turkish'!$D$61</f>
        <v>0</v>
      </c>
      <c r="K19" s="103"/>
      <c r="L19" s="106"/>
    </row>
    <row r="20" spans="1:12" s="18" customFormat="1" ht="12.75">
      <c r="A20" s="89"/>
      <c r="B20" s="88"/>
      <c r="C20" s="90" t="s">
        <v>92</v>
      </c>
      <c r="D20" s="115" t="s">
        <v>438</v>
      </c>
      <c r="E20" s="7"/>
      <c r="F20" s="102">
        <f>'Assets Turkish'!F20/'Income statement Turkish'!$D$62</f>
        <v>0</v>
      </c>
      <c r="G20" s="103"/>
      <c r="H20" s="106"/>
      <c r="I20" s="113"/>
      <c r="J20" s="114">
        <f>'Assets Turkish'!J20/'Income statement Turkish'!$D$61</f>
        <v>0</v>
      </c>
      <c r="K20" s="103"/>
      <c r="L20" s="106"/>
    </row>
    <row r="21" spans="1:12" s="18" customFormat="1" ht="12.75">
      <c r="A21" s="89"/>
      <c r="B21" s="88"/>
      <c r="C21" s="90" t="s">
        <v>83</v>
      </c>
      <c r="D21" s="115" t="s">
        <v>439</v>
      </c>
      <c r="E21" s="7"/>
      <c r="F21" s="102">
        <f>'Assets Turkish'!F21/'Income statement Turkish'!$D$62</f>
        <v>0</v>
      </c>
      <c r="G21" s="103"/>
      <c r="H21" s="106"/>
      <c r="I21" s="113"/>
      <c r="J21" s="114">
        <f>'Assets Turkish'!J21/'Income statement Turkish'!$D$61</f>
        <v>0</v>
      </c>
      <c r="K21" s="103"/>
      <c r="L21" s="106"/>
    </row>
    <row r="22" spans="1:12" s="18" customFormat="1" ht="12.75">
      <c r="A22" s="89"/>
      <c r="B22" s="88"/>
      <c r="C22" s="90" t="s">
        <v>84</v>
      </c>
      <c r="D22" s="91" t="s">
        <v>134</v>
      </c>
      <c r="E22" s="7"/>
      <c r="F22" s="102">
        <f>'Assets Turkish'!F22/'Income statement Turkish'!$D$62</f>
        <v>0</v>
      </c>
      <c r="G22" s="103"/>
      <c r="H22" s="106"/>
      <c r="I22" s="113"/>
      <c r="J22" s="114">
        <f>'Assets Turkish'!J22/'Income statement Turkish'!$D$61</f>
        <v>0</v>
      </c>
      <c r="K22" s="103"/>
      <c r="L22" s="106"/>
    </row>
    <row r="23" spans="1:12" s="18" customFormat="1" ht="12.75">
      <c r="A23" s="89"/>
      <c r="B23" s="88"/>
      <c r="C23" s="90" t="s">
        <v>85</v>
      </c>
      <c r="D23" s="115" t="s">
        <v>440</v>
      </c>
      <c r="E23" s="7">
        <v>3230000000</v>
      </c>
      <c r="F23" s="102">
        <f>'Assets Turkish'!F22/'Income statement Turkish'!$D$62</f>
        <v>0</v>
      </c>
      <c r="G23" s="103"/>
      <c r="H23" s="106"/>
      <c r="I23" s="113"/>
      <c r="J23" s="114">
        <f>'Assets Turkish'!J23/'Income statement Turkish'!$D$61</f>
        <v>0</v>
      </c>
      <c r="K23" s="103"/>
      <c r="L23" s="106"/>
    </row>
    <row r="24" spans="1:12" s="18" customFormat="1" ht="12.75">
      <c r="A24" s="89"/>
      <c r="B24" s="88"/>
      <c r="C24" s="90" t="s">
        <v>86</v>
      </c>
      <c r="D24" s="91" t="s">
        <v>135</v>
      </c>
      <c r="E24" s="7">
        <v>2770922800</v>
      </c>
      <c r="F24" s="102">
        <f>'Assets Turkish'!F24/'Income statement Turkish'!$D$62</f>
        <v>0</v>
      </c>
      <c r="G24" s="103"/>
      <c r="H24" s="106"/>
      <c r="I24" s="113"/>
      <c r="J24" s="114">
        <f>'Assets Turkish'!J24/'Income statement Turkish'!$D$61</f>
        <v>0</v>
      </c>
      <c r="K24" s="103"/>
      <c r="L24" s="106"/>
    </row>
    <row r="25" spans="1:12" s="18" customFormat="1" ht="12.75">
      <c r="A25" s="89"/>
      <c r="B25" s="88"/>
      <c r="C25" s="90" t="s">
        <v>87</v>
      </c>
      <c r="D25" s="91" t="s">
        <v>136</v>
      </c>
      <c r="E25" s="7">
        <v>-2770922800</v>
      </c>
      <c r="F25" s="102">
        <f>'Assets Turkish'!F25/'Income statement Turkish'!$D$62</f>
        <v>0</v>
      </c>
      <c r="G25" s="103"/>
      <c r="H25" s="106"/>
      <c r="I25" s="113"/>
      <c r="J25" s="114">
        <f>'Assets Turkish'!J25/'Income statement Turkish'!$D$61</f>
        <v>0</v>
      </c>
      <c r="K25" s="103"/>
      <c r="L25" s="106"/>
    </row>
    <row r="26" spans="1:12" s="18" customFormat="1" ht="12.75">
      <c r="A26" s="89"/>
      <c r="B26" s="88" t="s">
        <v>97</v>
      </c>
      <c r="C26" s="88" t="s">
        <v>137</v>
      </c>
      <c r="D26" s="91"/>
      <c r="E26" s="7"/>
      <c r="F26" s="102"/>
      <c r="G26" s="103">
        <f>SUM(F27:F34)</f>
        <v>0</v>
      </c>
      <c r="H26" s="106"/>
      <c r="I26" s="113"/>
      <c r="J26" s="114"/>
      <c r="K26" s="103">
        <f>SUM(J27:J34)</f>
        <v>0</v>
      </c>
      <c r="L26" s="106"/>
    </row>
    <row r="27" spans="1:12" s="18" customFormat="1" ht="12.75">
      <c r="A27" s="89"/>
      <c r="B27" s="88"/>
      <c r="C27" s="90" t="s">
        <v>78</v>
      </c>
      <c r="D27" s="115" t="s">
        <v>441</v>
      </c>
      <c r="E27" s="7"/>
      <c r="F27" s="102">
        <f>'Assets Turkish'!F27/'Income statement Turkish'!$D$62</f>
        <v>0</v>
      </c>
      <c r="G27" s="103"/>
      <c r="H27" s="106"/>
      <c r="I27" s="113"/>
      <c r="J27" s="114">
        <f>'Assets Turkish'!J27/'Income statement Turkish'!$D$61</f>
        <v>0</v>
      </c>
      <c r="K27" s="103"/>
      <c r="L27" s="106"/>
    </row>
    <row r="28" spans="1:12" s="18" customFormat="1" ht="12.75">
      <c r="A28" s="89"/>
      <c r="B28" s="88"/>
      <c r="C28" s="90" t="s">
        <v>91</v>
      </c>
      <c r="D28" s="115" t="s">
        <v>509</v>
      </c>
      <c r="E28" s="7"/>
      <c r="F28" s="102">
        <f>'Assets Turkish'!F28/'Income statement Turkish'!$D$62</f>
        <v>0</v>
      </c>
      <c r="G28" s="103"/>
      <c r="H28" s="106"/>
      <c r="I28" s="113"/>
      <c r="J28" s="114">
        <f>'Assets Turkish'!J28/'Income statement Turkish'!$D$61</f>
        <v>0</v>
      </c>
      <c r="K28" s="103"/>
      <c r="L28" s="106"/>
    </row>
    <row r="29" spans="1:12" s="18" customFormat="1" ht="12.75">
      <c r="A29" s="89"/>
      <c r="B29" s="88"/>
      <c r="C29" s="90" t="s">
        <v>92</v>
      </c>
      <c r="D29" s="115" t="s">
        <v>443</v>
      </c>
      <c r="E29" s="7"/>
      <c r="F29" s="102">
        <f>'Assets Turkish'!F29/'Income statement Turkish'!$D$62</f>
        <v>0</v>
      </c>
      <c r="G29" s="103"/>
      <c r="H29" s="106"/>
      <c r="I29" s="113"/>
      <c r="J29" s="114">
        <f>'Assets Turkish'!J29/'Income statement Turkish'!$D$61</f>
        <v>0</v>
      </c>
      <c r="K29" s="103"/>
      <c r="L29" s="106"/>
    </row>
    <row r="30" spans="1:12" s="18" customFormat="1" ht="12.75">
      <c r="A30" s="89"/>
      <c r="B30" s="88"/>
      <c r="C30" s="90" t="s">
        <v>93</v>
      </c>
      <c r="D30" s="115" t="s">
        <v>444</v>
      </c>
      <c r="E30" s="7">
        <v>3556081994</v>
      </c>
      <c r="F30" s="102">
        <f>'Assets Turkish'!F30/'Income statement Turkish'!$D$62</f>
        <v>0</v>
      </c>
      <c r="G30" s="103"/>
      <c r="H30" s="106"/>
      <c r="I30" s="113"/>
      <c r="J30" s="114">
        <f>'Assets Turkish'!J30/'Income statement Turkish'!$D$61</f>
        <v>0</v>
      </c>
      <c r="K30" s="103"/>
      <c r="L30" s="106"/>
    </row>
    <row r="31" spans="1:12" s="18" customFormat="1" ht="12.75">
      <c r="A31" s="89"/>
      <c r="B31" s="88"/>
      <c r="C31" s="90" t="s">
        <v>94</v>
      </c>
      <c r="D31" s="91" t="s">
        <v>137</v>
      </c>
      <c r="E31" s="7">
        <v>19027817002</v>
      </c>
      <c r="F31" s="102">
        <f>'Assets Turkish'!F31/'Income statement Turkish'!$D$62</f>
        <v>0</v>
      </c>
      <c r="G31" s="103"/>
      <c r="H31" s="106"/>
      <c r="I31" s="113"/>
      <c r="J31" s="114">
        <f>'Assets Turkish'!J31/'Income statement Turkish'!$D$61</f>
        <v>0</v>
      </c>
      <c r="K31" s="103"/>
      <c r="L31" s="106"/>
    </row>
    <row r="32" spans="1:12" s="18" customFormat="1" ht="12.75">
      <c r="A32" s="89"/>
      <c r="B32" s="88"/>
      <c r="C32" s="90" t="s">
        <v>96</v>
      </c>
      <c r="D32" s="91" t="s">
        <v>140</v>
      </c>
      <c r="E32" s="7"/>
      <c r="F32" s="102">
        <f>'Assets Turkish'!F32/'Income statement Turkish'!$D$62</f>
        <v>0</v>
      </c>
      <c r="G32" s="103"/>
      <c r="H32" s="106"/>
      <c r="I32" s="113"/>
      <c r="J32" s="114">
        <f>'Assets Turkish'!J32/'Income statement Turkish'!$D$61</f>
        <v>0</v>
      </c>
      <c r="K32" s="103"/>
      <c r="L32" s="106"/>
    </row>
    <row r="33" spans="1:12" s="18" customFormat="1" ht="12.75">
      <c r="A33" s="89"/>
      <c r="B33" s="88"/>
      <c r="C33" s="90" t="s">
        <v>112</v>
      </c>
      <c r="D33" s="91" t="s">
        <v>142</v>
      </c>
      <c r="E33" s="7"/>
      <c r="F33" s="102">
        <f>'Assets Turkish'!F33/'Income statement Turkish'!$D$62</f>
        <v>0</v>
      </c>
      <c r="G33" s="103"/>
      <c r="H33" s="106"/>
      <c r="I33" s="113"/>
      <c r="J33" s="114">
        <f>'Assets Turkish'!J33/'Income statement Turkish'!$D$61</f>
        <v>0</v>
      </c>
      <c r="K33" s="103"/>
      <c r="L33" s="106"/>
    </row>
    <row r="34" spans="1:12" s="18" customFormat="1" ht="12.75">
      <c r="A34" s="89"/>
      <c r="B34" s="88"/>
      <c r="C34" s="90" t="s">
        <v>113</v>
      </c>
      <c r="D34" s="91" t="s">
        <v>141</v>
      </c>
      <c r="E34" s="7"/>
      <c r="F34" s="102">
        <f>'Assets Turkish'!F34/'Income statement Turkish'!$D$62</f>
        <v>0</v>
      </c>
      <c r="G34" s="103"/>
      <c r="H34" s="106"/>
      <c r="I34" s="113"/>
      <c r="J34" s="114">
        <f>'Assets Turkish'!J34/'Income statement Turkish'!$D$61</f>
        <v>0</v>
      </c>
      <c r="K34" s="103"/>
      <c r="L34" s="106"/>
    </row>
    <row r="35" spans="1:12" s="18" customFormat="1" ht="12.75">
      <c r="A35" s="89"/>
      <c r="B35" s="88" t="s">
        <v>101</v>
      </c>
      <c r="C35" s="88" t="s">
        <v>249</v>
      </c>
      <c r="D35" s="91"/>
      <c r="E35" s="7"/>
      <c r="F35" s="102"/>
      <c r="G35" s="103">
        <f>SUM(F36:F42)</f>
        <v>0</v>
      </c>
      <c r="H35" s="106"/>
      <c r="I35" s="113"/>
      <c r="J35" s="114"/>
      <c r="K35" s="103">
        <f>SUM(J36:J42)</f>
        <v>0</v>
      </c>
      <c r="L35" s="106"/>
    </row>
    <row r="36" spans="1:12" s="18" customFormat="1" ht="12.75">
      <c r="A36" s="89"/>
      <c r="B36" s="88"/>
      <c r="C36" s="90" t="s">
        <v>78</v>
      </c>
      <c r="D36" s="91" t="s">
        <v>143</v>
      </c>
      <c r="E36" s="7">
        <v>1102308209988</v>
      </c>
      <c r="F36" s="102">
        <f>'Assets Turkish'!F36/'Income statement Turkish'!$D$62</f>
        <v>0</v>
      </c>
      <c r="G36" s="103"/>
      <c r="H36" s="106"/>
      <c r="I36" s="113"/>
      <c r="J36" s="114">
        <f>'Assets Turkish'!J36/'Income statement Turkish'!$D$61</f>
        <v>0</v>
      </c>
      <c r="K36" s="103"/>
      <c r="L36" s="106"/>
    </row>
    <row r="37" spans="1:12" s="18" customFormat="1" ht="12.75">
      <c r="A37" s="89"/>
      <c r="B37" s="88"/>
      <c r="C37" s="90" t="s">
        <v>91</v>
      </c>
      <c r="D37" s="115" t="s">
        <v>445</v>
      </c>
      <c r="E37" s="7">
        <v>2283277090819</v>
      </c>
      <c r="F37" s="102">
        <f>'Assets Turkish'!F37/'Income statement Turkish'!$D$62</f>
        <v>0</v>
      </c>
      <c r="G37" s="103"/>
      <c r="H37" s="106"/>
      <c r="I37" s="113"/>
      <c r="J37" s="114">
        <f>'Assets Turkish'!J37/'Income statement Turkish'!$D$61</f>
        <v>0</v>
      </c>
      <c r="K37" s="103"/>
      <c r="L37" s="106"/>
    </row>
    <row r="38" spans="1:12" s="18" customFormat="1" ht="12.75">
      <c r="A38" s="89"/>
      <c r="B38" s="88"/>
      <c r="C38" s="90" t="s">
        <v>92</v>
      </c>
      <c r="D38" s="91" t="s">
        <v>144</v>
      </c>
      <c r="E38" s="7">
        <v>984719551035</v>
      </c>
      <c r="F38" s="102">
        <f>'Assets Turkish'!F38/'Income statement Turkish'!$D$62</f>
        <v>0</v>
      </c>
      <c r="G38" s="103"/>
      <c r="H38" s="106"/>
      <c r="I38" s="113"/>
      <c r="J38" s="114">
        <f>'Assets Turkish'!J38/'Income statement Turkish'!$D$61</f>
        <v>0</v>
      </c>
      <c r="K38" s="103"/>
      <c r="L38" s="106"/>
    </row>
    <row r="39" spans="1:12" s="18" customFormat="1" ht="12.75">
      <c r="A39" s="89"/>
      <c r="B39" s="88"/>
      <c r="C39" s="90" t="s">
        <v>93</v>
      </c>
      <c r="D39" s="115" t="s">
        <v>446</v>
      </c>
      <c r="E39" s="7"/>
      <c r="F39" s="102">
        <f>'Assets Turkish'!F39/'Income statement Turkish'!$D$62</f>
        <v>0</v>
      </c>
      <c r="G39" s="103"/>
      <c r="H39" s="106"/>
      <c r="I39" s="113"/>
      <c r="J39" s="114">
        <f>'Assets Turkish'!J39/'Income statement Turkish'!$D$61</f>
        <v>0</v>
      </c>
      <c r="K39" s="103"/>
      <c r="L39" s="106"/>
    </row>
    <row r="40" spans="1:12" s="18" customFormat="1" ht="12.75">
      <c r="A40" s="89"/>
      <c r="B40" s="88"/>
      <c r="C40" s="90" t="s">
        <v>94</v>
      </c>
      <c r="D40" s="115" t="s">
        <v>447</v>
      </c>
      <c r="E40" s="7"/>
      <c r="F40" s="102">
        <f>'Assets Turkish'!F40/'Income statement Turkish'!$D$62</f>
        <v>0</v>
      </c>
      <c r="G40" s="103"/>
      <c r="H40" s="106"/>
      <c r="I40" s="113"/>
      <c r="J40" s="114">
        <f>'Assets Turkish'!J40/'Income statement Turkish'!$D$61</f>
        <v>0</v>
      </c>
      <c r="K40" s="103"/>
      <c r="L40" s="106"/>
    </row>
    <row r="41" spans="1:12" s="18" customFormat="1" ht="12.75">
      <c r="A41" s="89"/>
      <c r="B41" s="88"/>
      <c r="C41" s="90" t="s">
        <v>96</v>
      </c>
      <c r="D41" s="115" t="s">
        <v>448</v>
      </c>
      <c r="E41" s="7"/>
      <c r="F41" s="102">
        <f>'Assets Turkish'!F41/'Income statement Turkish'!$D$62</f>
        <v>0</v>
      </c>
      <c r="G41" s="103"/>
      <c r="H41" s="106"/>
      <c r="I41" s="113"/>
      <c r="J41" s="114">
        <f>'Assets Turkish'!J41/'Income statement Turkish'!$D$61</f>
        <v>0</v>
      </c>
      <c r="K41" s="103"/>
      <c r="L41" s="106"/>
    </row>
    <row r="42" spans="1:12" s="18" customFormat="1" ht="12.75">
      <c r="A42" s="89"/>
      <c r="B42" s="88"/>
      <c r="C42" s="90" t="s">
        <v>112</v>
      </c>
      <c r="D42" s="115" t="s">
        <v>503</v>
      </c>
      <c r="E42" s="7">
        <v>130169512416</v>
      </c>
      <c r="F42" s="102">
        <f>'Assets Turkish'!F42/'Income statement Turkish'!$D$62</f>
        <v>0</v>
      </c>
      <c r="G42" s="103"/>
      <c r="H42" s="106"/>
      <c r="I42" s="113"/>
      <c r="J42" s="114">
        <f>'Assets Turkish'!J42/'Income statement Turkish'!$D$61</f>
        <v>0</v>
      </c>
      <c r="K42" s="103"/>
      <c r="L42" s="106"/>
    </row>
    <row r="43" spans="1:12" s="18" customFormat="1" ht="12.75">
      <c r="A43" s="89"/>
      <c r="B43" s="88" t="s">
        <v>103</v>
      </c>
      <c r="C43" s="88" t="s">
        <v>145</v>
      </c>
      <c r="D43" s="91"/>
      <c r="E43" s="7"/>
      <c r="F43" s="102"/>
      <c r="G43" s="103">
        <f>SUM(F44:F46)</f>
        <v>0</v>
      </c>
      <c r="H43" s="106"/>
      <c r="I43" s="113"/>
      <c r="J43" s="114"/>
      <c r="K43" s="103">
        <f>SUM(J44:J46)</f>
        <v>0</v>
      </c>
      <c r="L43" s="106"/>
    </row>
    <row r="44" spans="1:12" s="18" customFormat="1" ht="12.75">
      <c r="A44" s="89"/>
      <c r="B44" s="88"/>
      <c r="C44" s="90" t="s">
        <v>78</v>
      </c>
      <c r="D44" s="115" t="s">
        <v>449</v>
      </c>
      <c r="E44" s="7"/>
      <c r="F44" s="102">
        <f>'Assets Turkish'!F44/'Income statement Turkish'!$D$62</f>
        <v>0</v>
      </c>
      <c r="G44" s="103"/>
      <c r="H44" s="106"/>
      <c r="I44" s="113"/>
      <c r="J44" s="114">
        <f>'Assets Turkish'!J44/'Income statement Turkish'!$D$61</f>
        <v>0</v>
      </c>
      <c r="K44" s="103"/>
      <c r="L44" s="106"/>
    </row>
    <row r="45" spans="1:12" s="18" customFormat="1" ht="12.75">
      <c r="A45" s="89"/>
      <c r="B45" s="88"/>
      <c r="C45" s="90" t="s">
        <v>79</v>
      </c>
      <c r="D45" s="115" t="s">
        <v>504</v>
      </c>
      <c r="E45" s="7"/>
      <c r="F45" s="102">
        <f>'Assets Turkish'!F45/'Income statement Turkish'!$D$62</f>
        <v>0</v>
      </c>
      <c r="G45" s="103"/>
      <c r="H45" s="106"/>
      <c r="I45" s="113"/>
      <c r="J45" s="114">
        <f>'Assets Turkish'!J45/'Income statement Turkish'!$D$61</f>
        <v>0</v>
      </c>
      <c r="K45" s="103"/>
      <c r="L45" s="106"/>
    </row>
    <row r="46" spans="1:12" s="18" customFormat="1" ht="12.75">
      <c r="A46" s="89"/>
      <c r="B46" s="88"/>
      <c r="C46" s="90" t="s">
        <v>81</v>
      </c>
      <c r="D46" s="115" t="s">
        <v>450</v>
      </c>
      <c r="E46" s="7"/>
      <c r="F46" s="102">
        <f>'Assets Turkish'!F46/'Income statement Turkish'!$D$62</f>
        <v>0</v>
      </c>
      <c r="G46" s="103"/>
      <c r="H46" s="106"/>
      <c r="I46" s="113"/>
      <c r="J46" s="114">
        <f>'Assets Turkish'!J46/'Income statement Turkish'!$D$61</f>
        <v>0</v>
      </c>
      <c r="K46" s="103"/>
      <c r="L46" s="106"/>
    </row>
    <row r="47" spans="1:12" s="18" customFormat="1" ht="12.75">
      <c r="A47" s="89"/>
      <c r="B47" s="88" t="s">
        <v>104</v>
      </c>
      <c r="C47" s="88" t="s">
        <v>146</v>
      </c>
      <c r="D47" s="91"/>
      <c r="E47" s="7"/>
      <c r="F47" s="102"/>
      <c r="G47" s="103">
        <f>SUM(F48:F49)</f>
        <v>0</v>
      </c>
      <c r="H47" s="106"/>
      <c r="I47" s="113"/>
      <c r="J47" s="114"/>
      <c r="K47" s="103">
        <f>SUM(J48:J49)</f>
        <v>0</v>
      </c>
      <c r="L47" s="106"/>
    </row>
    <row r="48" spans="1:12" s="18" customFormat="1" ht="12.75">
      <c r="A48" s="89"/>
      <c r="B48" s="88"/>
      <c r="C48" s="90" t="s">
        <v>78</v>
      </c>
      <c r="D48" s="91" t="s">
        <v>147</v>
      </c>
      <c r="E48" s="7">
        <v>1681616795476</v>
      </c>
      <c r="F48" s="102">
        <f>'Assets Turkish'!F48/'Income statement Turkish'!$D$62</f>
        <v>0</v>
      </c>
      <c r="G48" s="103"/>
      <c r="H48" s="106"/>
      <c r="I48" s="113"/>
      <c r="J48" s="114">
        <f>'Assets Turkish'!J48/'Income statement Turkish'!$D$61</f>
        <v>0</v>
      </c>
      <c r="K48" s="103"/>
      <c r="L48" s="106"/>
    </row>
    <row r="49" spans="1:12" s="18" customFormat="1" ht="12.75">
      <c r="A49" s="89"/>
      <c r="B49" s="88"/>
      <c r="C49" s="90" t="s">
        <v>91</v>
      </c>
      <c r="D49" s="91" t="s">
        <v>148</v>
      </c>
      <c r="E49" s="7"/>
      <c r="F49" s="102">
        <f>'Assets Turkish'!F49/'Income statement Turkish'!$D$62</f>
        <v>0</v>
      </c>
      <c r="G49" s="103"/>
      <c r="H49" s="106"/>
      <c r="I49" s="113"/>
      <c r="J49" s="114">
        <f>'Assets Turkish'!J49/'Income statement Turkish'!$D$61</f>
        <v>0</v>
      </c>
      <c r="K49" s="103"/>
      <c r="L49" s="106"/>
    </row>
    <row r="50" spans="1:12" s="18" customFormat="1" ht="12.75">
      <c r="A50" s="89"/>
      <c r="B50" s="88" t="s">
        <v>105</v>
      </c>
      <c r="C50" s="88" t="s">
        <v>149</v>
      </c>
      <c r="D50" s="91"/>
      <c r="E50" s="7"/>
      <c r="F50" s="102"/>
      <c r="G50" s="103">
        <f>SUM(F51:F59)</f>
        <v>0</v>
      </c>
      <c r="H50" s="106"/>
      <c r="I50" s="113"/>
      <c r="J50" s="114"/>
      <c r="K50" s="103">
        <f>SUM(J51:J59)</f>
        <v>0</v>
      </c>
      <c r="L50" s="106"/>
    </row>
    <row r="51" spans="1:12" s="18" customFormat="1" ht="12.75">
      <c r="A51" s="89"/>
      <c r="B51" s="88"/>
      <c r="C51" s="90" t="s">
        <v>78</v>
      </c>
      <c r="D51" s="91" t="s">
        <v>150</v>
      </c>
      <c r="E51" s="7"/>
      <c r="F51" s="102">
        <f>'Assets Turkish'!F51/'Income statement Turkish'!$D$62</f>
        <v>0</v>
      </c>
      <c r="G51" s="103"/>
      <c r="H51" s="106"/>
      <c r="I51" s="113"/>
      <c r="J51" s="114">
        <f>'Assets Turkish'!J51/'Income statement Turkish'!$D$61</f>
        <v>0</v>
      </c>
      <c r="K51" s="103"/>
      <c r="L51" s="106"/>
    </row>
    <row r="52" spans="1:12" s="18" customFormat="1" ht="12.75">
      <c r="A52" s="89"/>
      <c r="B52" s="88"/>
      <c r="C52" s="90" t="s">
        <v>91</v>
      </c>
      <c r="D52" s="91" t="s">
        <v>151</v>
      </c>
      <c r="E52" s="7"/>
      <c r="F52" s="102">
        <f>'Assets Turkish'!F52/'Income statement Turkish'!$D$62</f>
        <v>0</v>
      </c>
      <c r="G52" s="103"/>
      <c r="H52" s="106"/>
      <c r="I52" s="113"/>
      <c r="J52" s="114">
        <f>'Assets Turkish'!J52/'Income statement Turkish'!$D$61</f>
        <v>0</v>
      </c>
      <c r="K52" s="103"/>
      <c r="L52" s="106"/>
    </row>
    <row r="53" spans="1:12" s="18" customFormat="1" ht="12.75">
      <c r="A53" s="89"/>
      <c r="B53" s="88"/>
      <c r="C53" s="90" t="s">
        <v>92</v>
      </c>
      <c r="D53" s="91" t="s">
        <v>152</v>
      </c>
      <c r="E53" s="7">
        <v>3547799917</v>
      </c>
      <c r="F53" s="102">
        <f>'Assets Turkish'!F53/'Income statement Turkish'!$D$62</f>
        <v>0</v>
      </c>
      <c r="G53" s="103"/>
      <c r="H53" s="106"/>
      <c r="I53" s="113"/>
      <c r="J53" s="114">
        <f>'Assets Turkish'!J53/'Income statement Turkish'!$D$61</f>
        <v>0</v>
      </c>
      <c r="K53" s="103"/>
      <c r="L53" s="106"/>
    </row>
    <row r="54" spans="1:12" s="18" customFormat="1" ht="12.75">
      <c r="A54" s="89"/>
      <c r="B54" s="88"/>
      <c r="C54" s="90" t="s">
        <v>93</v>
      </c>
      <c r="D54" s="91" t="s">
        <v>153</v>
      </c>
      <c r="E54" s="7">
        <v>198624572</v>
      </c>
      <c r="F54" s="102">
        <f>'Assets Turkish'!F54/'Income statement Turkish'!$D$62</f>
        <v>0</v>
      </c>
      <c r="G54" s="103"/>
      <c r="H54" s="106"/>
      <c r="I54" s="113"/>
      <c r="J54" s="114">
        <f>'Assets Turkish'!J54/'Income statement Turkish'!$D$61</f>
        <v>0</v>
      </c>
      <c r="K54" s="103"/>
      <c r="L54" s="106"/>
    </row>
    <row r="55" spans="1:12" s="18" customFormat="1" ht="12.75">
      <c r="A55" s="89"/>
      <c r="B55" s="88"/>
      <c r="C55" s="90" t="s">
        <v>94</v>
      </c>
      <c r="D55" s="91" t="s">
        <v>154</v>
      </c>
      <c r="E55" s="7">
        <v>49249920</v>
      </c>
      <c r="F55" s="102">
        <f>'Assets Turkish'!F55/'Income statement Turkish'!$D$62</f>
        <v>0</v>
      </c>
      <c r="G55" s="103"/>
      <c r="H55" s="106"/>
      <c r="I55" s="113"/>
      <c r="J55" s="114">
        <f>'Assets Turkish'!J55/'Income statement Turkish'!$D$61</f>
        <v>0</v>
      </c>
      <c r="K55" s="103"/>
      <c r="L55" s="106"/>
    </row>
    <row r="56" spans="1:12" s="18" customFormat="1" ht="12.75">
      <c r="A56" s="89"/>
      <c r="B56" s="88"/>
      <c r="C56" s="90" t="s">
        <v>96</v>
      </c>
      <c r="D56" s="91" t="s">
        <v>155</v>
      </c>
      <c r="E56" s="7"/>
      <c r="F56" s="102">
        <f>'Assets Turkish'!F56/'Income statement Turkish'!$D$62</f>
        <v>0</v>
      </c>
      <c r="G56" s="103"/>
      <c r="H56" s="106"/>
      <c r="I56" s="113"/>
      <c r="J56" s="114">
        <f>'Assets Turkish'!J56/'Income statement Turkish'!$D$61</f>
        <v>0</v>
      </c>
      <c r="K56" s="103"/>
      <c r="L56" s="106"/>
    </row>
    <row r="57" spans="1:12" s="18" customFormat="1" ht="12.75">
      <c r="A57" s="89"/>
      <c r="B57" s="88"/>
      <c r="C57" s="90" t="s">
        <v>112</v>
      </c>
      <c r="D57" s="115" t="s">
        <v>505</v>
      </c>
      <c r="E57" s="7"/>
      <c r="F57" s="102">
        <f>'Assets Turkish'!F57/'Income statement Turkish'!$D$62</f>
        <v>0</v>
      </c>
      <c r="G57" s="103"/>
      <c r="H57" s="106"/>
      <c r="I57" s="113"/>
      <c r="J57" s="114">
        <f>'Assets Turkish'!J57/'Income statement Turkish'!$D$61</f>
        <v>0</v>
      </c>
      <c r="K57" s="103"/>
      <c r="L57" s="106"/>
    </row>
    <row r="58" spans="1:12" s="18" customFormat="1" ht="12.75">
      <c r="A58" s="89"/>
      <c r="B58" s="88"/>
      <c r="C58" s="90" t="s">
        <v>113</v>
      </c>
      <c r="D58" s="91" t="s">
        <v>149</v>
      </c>
      <c r="E58" s="7"/>
      <c r="F58" s="102">
        <f>'Assets Turkish'!F58/'Income statement Turkish'!$D$62</f>
        <v>0</v>
      </c>
      <c r="G58" s="103"/>
      <c r="H58" s="106"/>
      <c r="I58" s="113"/>
      <c r="J58" s="114">
        <f>'Assets Turkish'!J58/'Income statement Turkish'!$D$61</f>
        <v>0</v>
      </c>
      <c r="K58" s="103"/>
      <c r="L58" s="106"/>
    </row>
    <row r="59" spans="1:12" s="18" customFormat="1" ht="12.75">
      <c r="A59" s="89"/>
      <c r="B59" s="88"/>
      <c r="C59" s="90" t="s">
        <v>117</v>
      </c>
      <c r="D59" s="91" t="s">
        <v>451</v>
      </c>
      <c r="E59" s="7"/>
      <c r="F59" s="102">
        <f>'Assets Turkish'!F59/'Income statement Turkish'!$D$62</f>
        <v>0</v>
      </c>
      <c r="G59" s="103"/>
      <c r="H59" s="106"/>
      <c r="I59" s="113"/>
      <c r="J59" s="114">
        <f>'Assets Turkish'!J59/'Income statement Turkish'!$D$61</f>
        <v>0</v>
      </c>
      <c r="K59" s="103"/>
      <c r="L59" s="106"/>
    </row>
    <row r="60" spans="1:12" s="18" customFormat="1" ht="12.75">
      <c r="A60" s="89" t="s">
        <v>107</v>
      </c>
      <c r="B60" s="88" t="s">
        <v>452</v>
      </c>
      <c r="C60" s="88"/>
      <c r="D60" s="91"/>
      <c r="E60" s="7"/>
      <c r="F60" s="102"/>
      <c r="G60" s="103"/>
      <c r="H60" s="106">
        <f>SUM(G61+G68+G76+G87+G98+G107+G113+G116)</f>
        <v>0</v>
      </c>
      <c r="I60" s="113"/>
      <c r="J60" s="114"/>
      <c r="K60" s="103"/>
      <c r="L60" s="106">
        <f>SUM(K61+K68+K76+K87+K98+K107+K113+K116)</f>
        <v>0</v>
      </c>
    </row>
    <row r="61" spans="1:12" s="18" customFormat="1" ht="12.75">
      <c r="A61" s="89"/>
      <c r="B61" s="88" t="s">
        <v>77</v>
      </c>
      <c r="C61" s="88" t="s">
        <v>245</v>
      </c>
      <c r="D61" s="91"/>
      <c r="E61" s="7"/>
      <c r="F61" s="102"/>
      <c r="G61" s="103">
        <f>SUM(F62:F67)</f>
        <v>0</v>
      </c>
      <c r="H61" s="106"/>
      <c r="I61" s="113"/>
      <c r="J61" s="114"/>
      <c r="K61" s="103">
        <f>SUM(J62:J67)</f>
        <v>0</v>
      </c>
      <c r="L61" s="106"/>
    </row>
    <row r="62" spans="1:12" s="18" customFormat="1" ht="12.75">
      <c r="A62" s="89"/>
      <c r="B62" s="88"/>
      <c r="C62" s="90" t="s">
        <v>78</v>
      </c>
      <c r="D62" s="91" t="s">
        <v>138</v>
      </c>
      <c r="E62" s="7"/>
      <c r="F62" s="102">
        <f>'Assets Turkish'!F62/'Income statement Turkish'!$D$62</f>
        <v>0</v>
      </c>
      <c r="G62" s="103"/>
      <c r="H62" s="106"/>
      <c r="I62" s="113"/>
      <c r="J62" s="114">
        <f>'Assets Turkish'!J62/'Income statement Turkish'!$D$61</f>
        <v>0</v>
      </c>
      <c r="K62" s="103"/>
      <c r="L62" s="106"/>
    </row>
    <row r="63" spans="1:12" s="18" customFormat="1" ht="12.75">
      <c r="A63" s="89"/>
      <c r="B63" s="88"/>
      <c r="C63" s="90" t="s">
        <v>91</v>
      </c>
      <c r="D63" s="91" t="s">
        <v>133</v>
      </c>
      <c r="E63" s="7">
        <v>111438036870</v>
      </c>
      <c r="F63" s="102">
        <f>'Assets Turkish'!F63/'Income statement Turkish'!$D$62</f>
        <v>0</v>
      </c>
      <c r="G63" s="103"/>
      <c r="H63" s="106"/>
      <c r="I63" s="113"/>
      <c r="J63" s="114">
        <f>'Assets Turkish'!J63/'Income statement Turkish'!$D$61</f>
        <v>0</v>
      </c>
      <c r="K63" s="103"/>
      <c r="L63" s="106"/>
    </row>
    <row r="64" spans="1:12" s="18" customFormat="1" ht="12.75">
      <c r="A64" s="89"/>
      <c r="B64" s="88"/>
      <c r="C64" s="90" t="s">
        <v>92</v>
      </c>
      <c r="D64" s="115" t="s">
        <v>438</v>
      </c>
      <c r="E64" s="7"/>
      <c r="F64" s="102">
        <f>'Assets Turkish'!F64/'Income statement Turkish'!$D$62</f>
        <v>0</v>
      </c>
      <c r="G64" s="103"/>
      <c r="H64" s="106"/>
      <c r="I64" s="113"/>
      <c r="J64" s="114">
        <f>'Assets Turkish'!J64/'Income statement Turkish'!$D$61</f>
        <v>0</v>
      </c>
      <c r="K64" s="103"/>
      <c r="L64" s="106"/>
    </row>
    <row r="65" spans="1:12" s="18" customFormat="1" ht="12.75">
      <c r="A65" s="89"/>
      <c r="B65" s="88"/>
      <c r="C65" s="90" t="s">
        <v>83</v>
      </c>
      <c r="D65" s="115" t="s">
        <v>439</v>
      </c>
      <c r="E65" s="7"/>
      <c r="F65" s="102">
        <f>'Assets Turkish'!F65/'Income statement Turkish'!$D$62</f>
        <v>0</v>
      </c>
      <c r="G65" s="103"/>
      <c r="H65" s="106"/>
      <c r="I65" s="113"/>
      <c r="J65" s="114">
        <f>'Assets Turkish'!J65/'Income statement Turkish'!$D$61</f>
        <v>0</v>
      </c>
      <c r="K65" s="103"/>
      <c r="L65" s="106"/>
    </row>
    <row r="66" spans="1:12" s="18" customFormat="1" ht="12.75">
      <c r="A66" s="89"/>
      <c r="B66" s="88"/>
      <c r="C66" s="90" t="s">
        <v>84</v>
      </c>
      <c r="D66" s="91" t="s">
        <v>134</v>
      </c>
      <c r="E66" s="7">
        <v>11302350000</v>
      </c>
      <c r="F66" s="102">
        <f>'Assets Turkish'!F66/'Income statement Turkish'!$D$62</f>
        <v>0</v>
      </c>
      <c r="G66" s="103"/>
      <c r="H66" s="106"/>
      <c r="I66" s="113"/>
      <c r="J66" s="114">
        <f>'Assets Turkish'!J66/'Income statement Turkish'!$D$61</f>
        <v>0</v>
      </c>
      <c r="K66" s="103"/>
      <c r="L66" s="106"/>
    </row>
    <row r="67" spans="1:12" s="18" customFormat="1" ht="12.75">
      <c r="A67" s="89"/>
      <c r="B67" s="88"/>
      <c r="C67" s="90" t="s">
        <v>85</v>
      </c>
      <c r="D67" s="91" t="s">
        <v>506</v>
      </c>
      <c r="E67" s="7"/>
      <c r="F67" s="102">
        <f>'Assets Turkish'!F67/'Income statement Turkish'!$D$62</f>
        <v>0</v>
      </c>
      <c r="G67" s="103"/>
      <c r="H67" s="106"/>
      <c r="I67" s="113"/>
      <c r="J67" s="114">
        <f>'Assets Turkish'!J67/'Income statement Turkish'!$D$61</f>
        <v>0</v>
      </c>
      <c r="K67" s="103"/>
      <c r="L67" s="106"/>
    </row>
    <row r="68" spans="1:12" s="18" customFormat="1" ht="12.75">
      <c r="A68" s="89"/>
      <c r="B68" s="88" t="s">
        <v>109</v>
      </c>
      <c r="C68" s="88" t="s">
        <v>137</v>
      </c>
      <c r="D68" s="91"/>
      <c r="E68" s="7"/>
      <c r="F68" s="102"/>
      <c r="G68" s="103">
        <f>SUM(F69:F75)</f>
        <v>0</v>
      </c>
      <c r="H68" s="106"/>
      <c r="I68" s="113"/>
      <c r="J68" s="114"/>
      <c r="K68" s="103">
        <f>SUM(J69:J75)</f>
        <v>0</v>
      </c>
      <c r="L68" s="106"/>
    </row>
    <row r="69" spans="1:12" s="18" customFormat="1" ht="12.75">
      <c r="A69" s="89"/>
      <c r="B69" s="88"/>
      <c r="C69" s="90" t="s">
        <v>78</v>
      </c>
      <c r="D69" s="115" t="s">
        <v>441</v>
      </c>
      <c r="E69" s="7"/>
      <c r="F69" s="102">
        <f>'Assets Turkish'!F69/'Income statement Turkish'!$D$62</f>
        <v>0</v>
      </c>
      <c r="G69" s="103"/>
      <c r="H69" s="106"/>
      <c r="I69" s="113"/>
      <c r="J69" s="114">
        <f>'Assets Turkish'!J69/'Income statement Turkish'!$D$61</f>
        <v>0</v>
      </c>
      <c r="K69" s="103"/>
      <c r="L69" s="106"/>
    </row>
    <row r="70" spans="1:12" s="18" customFormat="1" ht="12.75">
      <c r="A70" s="89"/>
      <c r="B70" s="88"/>
      <c r="C70" s="90" t="s">
        <v>91</v>
      </c>
      <c r="D70" s="115" t="s">
        <v>442</v>
      </c>
      <c r="E70" s="7"/>
      <c r="F70" s="102">
        <f>'Assets Turkish'!F70/'Income statement Turkish'!$D$62</f>
        <v>0</v>
      </c>
      <c r="G70" s="103"/>
      <c r="H70" s="106"/>
      <c r="I70" s="113"/>
      <c r="J70" s="114">
        <f>'Assets Turkish'!J70/'Income statement Turkish'!$D$61</f>
        <v>0</v>
      </c>
      <c r="K70" s="103"/>
      <c r="L70" s="106"/>
    </row>
    <row r="71" spans="1:12" s="18" customFormat="1" ht="12.75">
      <c r="A71" s="89"/>
      <c r="B71" s="88"/>
      <c r="C71" s="90" t="s">
        <v>92</v>
      </c>
      <c r="D71" s="115" t="s">
        <v>443</v>
      </c>
      <c r="E71" s="7"/>
      <c r="F71" s="102">
        <f>'Assets Turkish'!F71/'Income statement Turkish'!$D$62</f>
        <v>0</v>
      </c>
      <c r="G71" s="103"/>
      <c r="H71" s="106"/>
      <c r="I71" s="113"/>
      <c r="J71" s="114">
        <f>'Assets Turkish'!J71/'Income statement Turkish'!$D$61</f>
        <v>0</v>
      </c>
      <c r="K71" s="103"/>
      <c r="L71" s="106"/>
    </row>
    <row r="72" spans="1:12" s="18" customFormat="1" ht="12.75">
      <c r="A72" s="89"/>
      <c r="B72" s="88"/>
      <c r="C72" s="90" t="s">
        <v>93</v>
      </c>
      <c r="D72" s="91" t="s">
        <v>139</v>
      </c>
      <c r="E72" s="7"/>
      <c r="F72" s="102">
        <f>'Assets Turkish'!F72/'Income statement Turkish'!$D$62</f>
        <v>0</v>
      </c>
      <c r="G72" s="103"/>
      <c r="H72" s="106"/>
      <c r="I72" s="113"/>
      <c r="J72" s="114">
        <f>'Assets Turkish'!J72/'Income statement Turkish'!$D$61</f>
        <v>0</v>
      </c>
      <c r="K72" s="103"/>
      <c r="L72" s="106"/>
    </row>
    <row r="73" spans="1:12" s="18" customFormat="1" ht="12.75">
      <c r="A73" s="89"/>
      <c r="B73" s="88"/>
      <c r="C73" s="90" t="s">
        <v>94</v>
      </c>
      <c r="D73" s="91" t="s">
        <v>137</v>
      </c>
      <c r="E73" s="7"/>
      <c r="F73" s="102">
        <f>'Assets Turkish'!F73/'Income statement Turkish'!$D$62</f>
        <v>0</v>
      </c>
      <c r="G73" s="103"/>
      <c r="H73" s="106"/>
      <c r="I73" s="113"/>
      <c r="J73" s="114">
        <f>'Assets Turkish'!J73/'Income statement Turkish'!$D$61</f>
        <v>0</v>
      </c>
      <c r="K73" s="103"/>
      <c r="L73" s="106"/>
    </row>
    <row r="74" spans="1:12" s="18" customFormat="1" ht="12.75">
      <c r="A74" s="89"/>
      <c r="B74" s="88"/>
      <c r="C74" s="90" t="s">
        <v>96</v>
      </c>
      <c r="D74" s="115" t="s">
        <v>453</v>
      </c>
      <c r="E74" s="7"/>
      <c r="F74" s="102">
        <f>'Assets Turkish'!F74/'Income statement Turkish'!$D$62</f>
        <v>0</v>
      </c>
      <c r="G74" s="103"/>
      <c r="H74" s="106"/>
      <c r="I74" s="113"/>
      <c r="J74" s="114">
        <f>'Assets Turkish'!J74/'Income statement Turkish'!$D$61</f>
        <v>0</v>
      </c>
      <c r="K74" s="103"/>
      <c r="L74" s="106"/>
    </row>
    <row r="75" spans="1:12" s="18" customFormat="1" ht="12.75">
      <c r="A75" s="89"/>
      <c r="B75" s="88"/>
      <c r="C75" s="90" t="s">
        <v>112</v>
      </c>
      <c r="D75" s="91" t="s">
        <v>141</v>
      </c>
      <c r="E75" s="7"/>
      <c r="F75" s="102">
        <f>'Assets Turkish'!F75/'Income statement Turkish'!$D$62</f>
        <v>0</v>
      </c>
      <c r="G75" s="103"/>
      <c r="H75" s="106"/>
      <c r="I75" s="113"/>
      <c r="J75" s="114">
        <f>'Assets Turkish'!J75/'Income statement Turkish'!$D$61</f>
        <v>0</v>
      </c>
      <c r="K75" s="103"/>
      <c r="L75" s="106"/>
    </row>
    <row r="76" spans="1:12" s="18" customFormat="1" ht="12.75">
      <c r="A76" s="89"/>
      <c r="B76" s="88" t="s">
        <v>95</v>
      </c>
      <c r="C76" s="88" t="s">
        <v>156</v>
      </c>
      <c r="D76" s="91"/>
      <c r="E76" s="7"/>
      <c r="F76" s="102"/>
      <c r="G76" s="103">
        <f>SUM(F77:F86)</f>
        <v>0</v>
      </c>
      <c r="H76" s="106"/>
      <c r="I76" s="113"/>
      <c r="J76" s="114"/>
      <c r="K76" s="103">
        <f>SUM(J77:J86)</f>
        <v>0</v>
      </c>
      <c r="L76" s="106"/>
    </row>
    <row r="77" spans="1:12" s="18" customFormat="1" ht="12.75">
      <c r="A77" s="89"/>
      <c r="B77" s="88"/>
      <c r="C77" s="90" t="s">
        <v>78</v>
      </c>
      <c r="D77" s="115" t="s">
        <v>454</v>
      </c>
      <c r="E77" s="7"/>
      <c r="F77" s="102">
        <f>'Assets Turkish'!F77/'Income statement Turkish'!$D$62</f>
        <v>0</v>
      </c>
      <c r="G77" s="103"/>
      <c r="H77" s="106"/>
      <c r="I77" s="113"/>
      <c r="J77" s="114">
        <f>'Assets Turkish'!J77/'Income statement Turkish'!$D$61</f>
        <v>0</v>
      </c>
      <c r="K77" s="103"/>
      <c r="L77" s="106"/>
    </row>
    <row r="78" spans="1:12" s="18" customFormat="1" ht="12.75">
      <c r="A78" s="89"/>
      <c r="B78" s="88"/>
      <c r="C78" s="90" t="s">
        <v>91</v>
      </c>
      <c r="D78" s="115" t="s">
        <v>507</v>
      </c>
      <c r="E78" s="7"/>
      <c r="F78" s="102">
        <f>'Assets Turkish'!F78/'Income statement Turkish'!$D$62</f>
        <v>0</v>
      </c>
      <c r="G78" s="103"/>
      <c r="H78" s="106"/>
      <c r="I78" s="113"/>
      <c r="J78" s="114">
        <f>'Assets Turkish'!J78/'Income statement Turkish'!$D$61</f>
        <v>0</v>
      </c>
      <c r="K78" s="103"/>
      <c r="L78" s="106"/>
    </row>
    <row r="79" spans="1:12" s="18" customFormat="1" ht="12.75">
      <c r="A79" s="89"/>
      <c r="B79" s="88"/>
      <c r="C79" s="90" t="s">
        <v>92</v>
      </c>
      <c r="D79" s="115" t="s">
        <v>508</v>
      </c>
      <c r="E79" s="7"/>
      <c r="F79" s="102">
        <f>'Assets Turkish'!F79/'Income statement Turkish'!$D$62</f>
        <v>0</v>
      </c>
      <c r="G79" s="103"/>
      <c r="H79" s="106"/>
      <c r="I79" s="113"/>
      <c r="J79" s="114">
        <f>'Assets Turkish'!J79/'Income statement Turkish'!$D$61</f>
        <v>0</v>
      </c>
      <c r="K79" s="103"/>
      <c r="L79" s="106"/>
    </row>
    <row r="80" spans="1:12" s="18" customFormat="1" ht="12.75">
      <c r="A80" s="89"/>
      <c r="B80" s="88"/>
      <c r="C80" s="90" t="s">
        <v>93</v>
      </c>
      <c r="D80" s="115" t="s">
        <v>510</v>
      </c>
      <c r="E80" s="7"/>
      <c r="F80" s="102">
        <f>'Assets Turkish'!F80/'Income statement Turkish'!$D$62</f>
        <v>0</v>
      </c>
      <c r="G80" s="103"/>
      <c r="H80" s="106"/>
      <c r="I80" s="113"/>
      <c r="J80" s="114">
        <f>'Assets Turkish'!J80/'Income statement Turkish'!$D$61</f>
        <v>0</v>
      </c>
      <c r="K80" s="103"/>
      <c r="L80" s="106"/>
    </row>
    <row r="81" spans="1:12" s="18" customFormat="1" ht="12.75">
      <c r="A81" s="89"/>
      <c r="B81" s="88"/>
      <c r="C81" s="90" t="s">
        <v>94</v>
      </c>
      <c r="D81" s="115" t="s">
        <v>511</v>
      </c>
      <c r="E81" s="7"/>
      <c r="F81" s="102">
        <f>'Assets Turkish'!F81/'Income statement Turkish'!$D$62</f>
        <v>0</v>
      </c>
      <c r="G81" s="103"/>
      <c r="H81" s="106"/>
      <c r="I81" s="113"/>
      <c r="J81" s="114">
        <f>'Assets Turkish'!J81/'Income statement Turkish'!$D$61</f>
        <v>0</v>
      </c>
      <c r="K81" s="103"/>
      <c r="L81" s="106"/>
    </row>
    <row r="82" spans="1:12" s="18" customFormat="1" ht="12.75">
      <c r="A82" s="89"/>
      <c r="B82" s="88"/>
      <c r="C82" s="90" t="s">
        <v>96</v>
      </c>
      <c r="D82" s="115" t="s">
        <v>157</v>
      </c>
      <c r="E82" s="7">
        <v>139707000000</v>
      </c>
      <c r="F82" s="102">
        <f>'Assets Turkish'!F82/'Income statement Turkish'!$D$62</f>
        <v>0</v>
      </c>
      <c r="G82" s="103"/>
      <c r="H82" s="106"/>
      <c r="I82" s="113"/>
      <c r="J82" s="114">
        <f>'Assets Turkish'!J82/'Income statement Turkish'!$D$61</f>
        <v>0</v>
      </c>
      <c r="K82" s="103"/>
      <c r="L82" s="106"/>
    </row>
    <row r="83" spans="1:12" s="18" customFormat="1" ht="12.75">
      <c r="A83" s="89"/>
      <c r="B83" s="88"/>
      <c r="C83" s="90" t="s">
        <v>112</v>
      </c>
      <c r="D83" s="115" t="s">
        <v>455</v>
      </c>
      <c r="E83" s="7"/>
      <c r="F83" s="102">
        <f>'Assets Turkish'!F83/'Income statement Turkish'!$D$62</f>
        <v>0</v>
      </c>
      <c r="G83" s="103"/>
      <c r="H83" s="106"/>
      <c r="I83" s="113"/>
      <c r="J83" s="114">
        <f>'Assets Turkish'!J83/'Income statement Turkish'!$D$61</f>
        <v>0</v>
      </c>
      <c r="K83" s="103"/>
      <c r="L83" s="106"/>
    </row>
    <row r="84" spans="1:12" s="18" customFormat="1" ht="12.75">
      <c r="A84" s="89"/>
      <c r="B84" s="88"/>
      <c r="C84" s="90" t="s">
        <v>113</v>
      </c>
      <c r="D84" s="115" t="s">
        <v>456</v>
      </c>
      <c r="E84" s="7">
        <v>-104780250000</v>
      </c>
      <c r="F84" s="102">
        <f>'Assets Turkish'!F84/'Income statement Turkish'!$D$62</f>
        <v>0</v>
      </c>
      <c r="G84" s="103"/>
      <c r="H84" s="106"/>
      <c r="I84" s="113"/>
      <c r="J84" s="114">
        <f>'Assets Turkish'!J84/'Income statement Turkish'!$D$61</f>
        <v>0</v>
      </c>
      <c r="K84" s="103"/>
      <c r="L84" s="106"/>
    </row>
    <row r="85" spans="1:12" s="18" customFormat="1" ht="12.75">
      <c r="A85" s="89"/>
      <c r="B85" s="88"/>
      <c r="C85" s="90" t="s">
        <v>117</v>
      </c>
      <c r="D85" s="115" t="s">
        <v>512</v>
      </c>
      <c r="E85" s="7"/>
      <c r="F85" s="102">
        <f>'Assets Turkish'!F85/'Income statement Turkish'!$D$62</f>
        <v>0</v>
      </c>
      <c r="G85" s="103"/>
      <c r="H85" s="106"/>
      <c r="I85" s="113"/>
      <c r="J85" s="114">
        <f>'Assets Turkish'!J85/'Income statement Turkish'!$D$61</f>
        <v>0</v>
      </c>
      <c r="K85" s="103"/>
      <c r="L85" s="106"/>
    </row>
    <row r="86" spans="1:12" s="18" customFormat="1" ht="12.75">
      <c r="A86" s="89"/>
      <c r="B86" s="88"/>
      <c r="C86" s="90" t="s">
        <v>118</v>
      </c>
      <c r="D86" s="115" t="s">
        <v>513</v>
      </c>
      <c r="E86" s="7"/>
      <c r="F86" s="102">
        <f>'Assets Turkish'!F86/'Income statement Turkish'!$D$62</f>
        <v>0</v>
      </c>
      <c r="G86" s="103"/>
      <c r="H86" s="106"/>
      <c r="I86" s="113"/>
      <c r="J86" s="114">
        <f>'Assets Turkish'!J86/'Income statement Turkish'!$D$61</f>
        <v>0</v>
      </c>
      <c r="K86" s="103"/>
      <c r="L86" s="106"/>
    </row>
    <row r="87" spans="1:12" s="18" customFormat="1" ht="12.75">
      <c r="A87" s="89"/>
      <c r="B87" s="88" t="s">
        <v>97</v>
      </c>
      <c r="C87" s="88" t="s">
        <v>158</v>
      </c>
      <c r="D87" s="91"/>
      <c r="E87" s="7"/>
      <c r="F87" s="102"/>
      <c r="G87" s="103">
        <f>SUM(F88:F97)</f>
        <v>0</v>
      </c>
      <c r="H87" s="106"/>
      <c r="I87" s="113"/>
      <c r="J87" s="114"/>
      <c r="K87" s="103">
        <f>SUM(J88:J97)</f>
        <v>0</v>
      </c>
      <c r="L87" s="106"/>
    </row>
    <row r="88" spans="1:12" s="18" customFormat="1" ht="12.75">
      <c r="A88" s="89"/>
      <c r="B88" s="88"/>
      <c r="C88" s="90" t="s">
        <v>78</v>
      </c>
      <c r="D88" s="91" t="s">
        <v>159</v>
      </c>
      <c r="E88" s="7">
        <v>118430670893</v>
      </c>
      <c r="F88" s="102">
        <f>'Assets Turkish'!F88/'Income statement Turkish'!$D$62</f>
        <v>0</v>
      </c>
      <c r="G88" s="103"/>
      <c r="H88" s="106"/>
      <c r="I88" s="113"/>
      <c r="J88" s="114">
        <f>'Assets Turkish'!J88/'Income statement Turkish'!$D$61</f>
        <v>0</v>
      </c>
      <c r="K88" s="103"/>
      <c r="L88" s="106"/>
    </row>
    <row r="89" spans="1:12" s="18" customFormat="1" ht="12.75">
      <c r="A89" s="89"/>
      <c r="B89" s="88"/>
      <c r="C89" s="90" t="s">
        <v>91</v>
      </c>
      <c r="D89" s="115" t="s">
        <v>457</v>
      </c>
      <c r="E89" s="7">
        <v>815346902141</v>
      </c>
      <c r="F89" s="102">
        <f>'Assets Turkish'!F89/'Income statement Turkish'!$D$62</f>
        <v>0</v>
      </c>
      <c r="G89" s="103"/>
      <c r="H89" s="106"/>
      <c r="I89" s="113"/>
      <c r="J89" s="114">
        <f>'Assets Turkish'!J89/'Income statement Turkish'!$D$61</f>
        <v>0</v>
      </c>
      <c r="K89" s="103"/>
      <c r="L89" s="106"/>
    </row>
    <row r="90" spans="1:12" s="18" customFormat="1" ht="12.75">
      <c r="A90" s="89"/>
      <c r="B90" s="88"/>
      <c r="C90" s="90" t="s">
        <v>92</v>
      </c>
      <c r="D90" s="91" t="s">
        <v>160</v>
      </c>
      <c r="E90" s="7">
        <v>1498574039042</v>
      </c>
      <c r="F90" s="102">
        <f>'Assets Turkish'!F90/'Income statement Turkish'!$D$62</f>
        <v>0</v>
      </c>
      <c r="G90" s="103"/>
      <c r="H90" s="106"/>
      <c r="I90" s="113"/>
      <c r="J90" s="114">
        <f>'Assets Turkish'!J90/'Income statement Turkish'!$D$61</f>
        <v>0</v>
      </c>
      <c r="K90" s="103"/>
      <c r="L90" s="106"/>
    </row>
    <row r="91" spans="1:12" s="18" customFormat="1" ht="12.75">
      <c r="A91" s="89"/>
      <c r="B91" s="88"/>
      <c r="C91" s="90" t="s">
        <v>93</v>
      </c>
      <c r="D91" s="91" t="s">
        <v>161</v>
      </c>
      <c r="E91" s="7">
        <v>4123628256404</v>
      </c>
      <c r="F91" s="102">
        <f>'Assets Turkish'!F91/'Income statement Turkish'!$D$62</f>
        <v>0</v>
      </c>
      <c r="G91" s="103"/>
      <c r="H91" s="106"/>
      <c r="I91" s="113"/>
      <c r="J91" s="114">
        <f>'Assets Turkish'!J91/'Income statement Turkish'!$D$61</f>
        <v>0</v>
      </c>
      <c r="K91" s="103"/>
      <c r="L91" s="106"/>
    </row>
    <row r="92" spans="1:12" s="18" customFormat="1" ht="12.75">
      <c r="A92" s="89"/>
      <c r="B92" s="88"/>
      <c r="C92" s="90" t="s">
        <v>94</v>
      </c>
      <c r="D92" s="91" t="s">
        <v>162</v>
      </c>
      <c r="E92" s="7">
        <v>503460365377</v>
      </c>
      <c r="F92" s="102">
        <f>'Assets Turkish'!F92/'Income statement Turkish'!$D$62</f>
        <v>0</v>
      </c>
      <c r="G92" s="103"/>
      <c r="H92" s="106"/>
      <c r="I92" s="113"/>
      <c r="J92" s="114">
        <f>'Assets Turkish'!J92/'Income statement Turkish'!$D$61</f>
        <v>0</v>
      </c>
      <c r="K92" s="103"/>
      <c r="L92" s="106"/>
    </row>
    <row r="93" spans="1:12" s="18" customFormat="1" ht="12.75">
      <c r="A93" s="89"/>
      <c r="B93" s="88"/>
      <c r="C93" s="90" t="s">
        <v>96</v>
      </c>
      <c r="D93" s="91" t="s">
        <v>163</v>
      </c>
      <c r="E93" s="7">
        <v>227215859390</v>
      </c>
      <c r="F93" s="102">
        <f>'Assets Turkish'!F93/'Income statement Turkish'!$D$62</f>
        <v>0</v>
      </c>
      <c r="G93" s="103"/>
      <c r="H93" s="106"/>
      <c r="I93" s="113"/>
      <c r="J93" s="114">
        <f>'Assets Turkish'!J93/'Income statement Turkish'!$D$61</f>
        <v>0</v>
      </c>
      <c r="K93" s="103"/>
      <c r="L93" s="106"/>
    </row>
    <row r="94" spans="1:12" s="18" customFormat="1" ht="12.75">
      <c r="A94" s="89"/>
      <c r="B94" s="88"/>
      <c r="C94" s="90" t="s">
        <v>112</v>
      </c>
      <c r="D94" s="91" t="s">
        <v>166</v>
      </c>
      <c r="E94" s="7"/>
      <c r="F94" s="102">
        <f>'Assets Turkish'!F94/'Income statement Turkish'!$D$62</f>
        <v>0</v>
      </c>
      <c r="G94" s="103"/>
      <c r="H94" s="106"/>
      <c r="I94" s="113"/>
      <c r="J94" s="114">
        <f>'Assets Turkish'!J94/'Income statement Turkish'!$D$61</f>
        <v>0</v>
      </c>
      <c r="K94" s="103"/>
      <c r="L94" s="106"/>
    </row>
    <row r="95" spans="1:12" s="18" customFormat="1" ht="12.75">
      <c r="A95" s="89"/>
      <c r="B95" s="88"/>
      <c r="C95" s="90" t="s">
        <v>113</v>
      </c>
      <c r="D95" s="91" t="s">
        <v>164</v>
      </c>
      <c r="E95" s="7">
        <v>-4901768297337</v>
      </c>
      <c r="F95" s="102">
        <f>'Assets Turkish'!F95/'Income statement Turkish'!$D$62</f>
        <v>0</v>
      </c>
      <c r="G95" s="103"/>
      <c r="H95" s="106"/>
      <c r="I95" s="113"/>
      <c r="J95" s="114">
        <f>'Assets Turkish'!J95/'Income statement Turkish'!$D$61</f>
        <v>0</v>
      </c>
      <c r="K95" s="103"/>
      <c r="L95" s="106"/>
    </row>
    <row r="96" spans="1:12" s="18" customFormat="1" ht="12.75">
      <c r="A96" s="89"/>
      <c r="B96" s="88"/>
      <c r="C96" s="90" t="s">
        <v>117</v>
      </c>
      <c r="D96" s="91" t="s">
        <v>165</v>
      </c>
      <c r="E96" s="7">
        <v>553271064884</v>
      </c>
      <c r="F96" s="102">
        <f>'Assets Turkish'!F96/'Income statement Turkish'!$D$62</f>
        <v>0</v>
      </c>
      <c r="G96" s="103"/>
      <c r="H96" s="106"/>
      <c r="I96" s="113"/>
      <c r="J96" s="114">
        <f>'Assets Turkish'!J96/'Income statement Turkish'!$D$61</f>
        <v>0</v>
      </c>
      <c r="K96" s="103"/>
      <c r="L96" s="106"/>
    </row>
    <row r="97" spans="1:12" s="18" customFormat="1" ht="12.75">
      <c r="A97" s="89"/>
      <c r="B97" s="88"/>
      <c r="C97" s="90" t="s">
        <v>118</v>
      </c>
      <c r="D97" s="91" t="s">
        <v>167</v>
      </c>
      <c r="E97" s="7">
        <v>250000000</v>
      </c>
      <c r="F97" s="102">
        <f>'Assets Turkish'!F97/'Income statement Turkish'!$D$62</f>
        <v>0</v>
      </c>
      <c r="G97" s="103"/>
      <c r="H97" s="106"/>
      <c r="I97" s="113"/>
      <c r="J97" s="114">
        <f>'Assets Turkish'!J97/'Income statement Turkish'!$D$61</f>
        <v>0</v>
      </c>
      <c r="K97" s="103"/>
      <c r="L97" s="106"/>
    </row>
    <row r="98" spans="1:12" s="18" customFormat="1" ht="12.75">
      <c r="A98" s="89"/>
      <c r="B98" s="88" t="s">
        <v>101</v>
      </c>
      <c r="C98" s="88" t="s">
        <v>168</v>
      </c>
      <c r="D98" s="91"/>
      <c r="E98" s="7"/>
      <c r="F98" s="102"/>
      <c r="G98" s="103">
        <f>SUM(F99:F106)</f>
        <v>0</v>
      </c>
      <c r="H98" s="106"/>
      <c r="I98" s="113"/>
      <c r="J98" s="114"/>
      <c r="K98" s="103">
        <f>SUM(J99:J106)</f>
        <v>0</v>
      </c>
      <c r="L98" s="106"/>
    </row>
    <row r="99" spans="1:12" s="18" customFormat="1" ht="12.75">
      <c r="A99" s="89"/>
      <c r="B99" s="88"/>
      <c r="C99" s="90" t="s">
        <v>78</v>
      </c>
      <c r="D99" s="91" t="s">
        <v>169</v>
      </c>
      <c r="E99" s="7">
        <v>45765383320</v>
      </c>
      <c r="F99" s="102">
        <f>'Assets Turkish'!F99/'Income statement Turkish'!$D$62</f>
        <v>0</v>
      </c>
      <c r="G99" s="103"/>
      <c r="H99" s="106"/>
      <c r="I99" s="113"/>
      <c r="J99" s="114">
        <f>'Assets Turkish'!J99/'Income statement Turkish'!$D$61</f>
        <v>0</v>
      </c>
      <c r="K99" s="103"/>
      <c r="L99" s="106"/>
    </row>
    <row r="100" spans="1:12" s="18" customFormat="1" ht="12.75">
      <c r="A100" s="89"/>
      <c r="B100" s="88"/>
      <c r="C100" s="90" t="s">
        <v>91</v>
      </c>
      <c r="D100" s="115" t="s">
        <v>458</v>
      </c>
      <c r="E100" s="7"/>
      <c r="F100" s="102">
        <f>'Assets Turkish'!F100/'Income statement Turkish'!$D$62</f>
        <v>0</v>
      </c>
      <c r="G100" s="103"/>
      <c r="H100" s="106"/>
      <c r="I100" s="113"/>
      <c r="J100" s="114">
        <f>'Assets Turkish'!J100/'Income statement Turkish'!$D$61</f>
        <v>0</v>
      </c>
      <c r="K100" s="103"/>
      <c r="L100" s="106"/>
    </row>
    <row r="101" spans="1:12" s="18" customFormat="1" ht="12.75">
      <c r="A101" s="89"/>
      <c r="B101" s="88"/>
      <c r="C101" s="90" t="s">
        <v>92</v>
      </c>
      <c r="D101" s="91" t="s">
        <v>514</v>
      </c>
      <c r="E101" s="7">
        <v>204253400</v>
      </c>
      <c r="F101" s="102">
        <f>'Assets Turkish'!F101/'Income statement Turkish'!$D$62</f>
        <v>0</v>
      </c>
      <c r="G101" s="103"/>
      <c r="H101" s="106"/>
      <c r="I101" s="113"/>
      <c r="J101" s="114">
        <f>'Assets Turkish'!J101/'Income statement Turkish'!$D$61</f>
        <v>0</v>
      </c>
      <c r="K101" s="103"/>
      <c r="L101" s="106"/>
    </row>
    <row r="102" spans="1:12" s="18" customFormat="1" ht="12.75">
      <c r="A102" s="89"/>
      <c r="B102" s="88"/>
      <c r="C102" s="90" t="s">
        <v>93</v>
      </c>
      <c r="D102" s="91" t="s">
        <v>170</v>
      </c>
      <c r="E102" s="7"/>
      <c r="F102" s="102">
        <f>'Assets Turkish'!F102/'Income statement Turkish'!$D$62</f>
        <v>0</v>
      </c>
      <c r="G102" s="103"/>
      <c r="H102" s="106"/>
      <c r="I102" s="113"/>
      <c r="J102" s="114">
        <f>'Assets Turkish'!J102/'Income statement Turkish'!$D$61</f>
        <v>0</v>
      </c>
      <c r="K102" s="103"/>
      <c r="L102" s="106"/>
    </row>
    <row r="103" spans="1:12" s="18" customFormat="1" ht="12.75">
      <c r="A103" s="89"/>
      <c r="B103" s="88"/>
      <c r="C103" s="90" t="s">
        <v>94</v>
      </c>
      <c r="D103" s="115" t="s">
        <v>459</v>
      </c>
      <c r="E103" s="7">
        <v>2650713983</v>
      </c>
      <c r="F103" s="102">
        <f>'Assets Turkish'!F103/'Income statement Turkish'!$D$62</f>
        <v>0</v>
      </c>
      <c r="G103" s="103"/>
      <c r="H103" s="106"/>
      <c r="I103" s="113"/>
      <c r="J103" s="114">
        <f>'Assets Turkish'!J103/'Income statement Turkish'!$D$61</f>
        <v>0</v>
      </c>
      <c r="K103" s="103"/>
      <c r="L103" s="106"/>
    </row>
    <row r="104" spans="1:12" s="18" customFormat="1" ht="12.75">
      <c r="A104" s="89"/>
      <c r="B104" s="88"/>
      <c r="C104" s="90" t="s">
        <v>96</v>
      </c>
      <c r="D104" s="115" t="s">
        <v>460</v>
      </c>
      <c r="E104" s="7"/>
      <c r="F104" s="102">
        <f>'Assets Turkish'!F104/'Income statement Turkish'!$D$62</f>
        <v>0</v>
      </c>
      <c r="G104" s="103"/>
      <c r="H104" s="106"/>
      <c r="I104" s="113"/>
      <c r="J104" s="114">
        <f>'Assets Turkish'!J104/'Income statement Turkish'!$D$61</f>
        <v>0</v>
      </c>
      <c r="K104" s="103"/>
      <c r="L104" s="106"/>
    </row>
    <row r="105" spans="1:12" s="18" customFormat="1" ht="12.75">
      <c r="A105" s="89"/>
      <c r="B105" s="88"/>
      <c r="C105" s="90" t="s">
        <v>112</v>
      </c>
      <c r="D105" s="92" t="s">
        <v>515</v>
      </c>
      <c r="E105" s="10">
        <v>-72931572293</v>
      </c>
      <c r="F105" s="102">
        <f>'Assets Turkish'!F105/'Income statement Turkish'!$D$62</f>
        <v>0</v>
      </c>
      <c r="G105" s="103"/>
      <c r="H105" s="106"/>
      <c r="I105" s="113"/>
      <c r="J105" s="114">
        <f>'Assets Turkish'!J105/'Income statement Turkish'!$D$61</f>
        <v>0</v>
      </c>
      <c r="K105" s="103"/>
      <c r="L105" s="106"/>
    </row>
    <row r="106" spans="1:12" s="18" customFormat="1" ht="12.75">
      <c r="A106" s="89"/>
      <c r="B106" s="88"/>
      <c r="C106" s="90" t="s">
        <v>113</v>
      </c>
      <c r="D106" s="115" t="s">
        <v>503</v>
      </c>
      <c r="E106" s="7"/>
      <c r="F106" s="102">
        <f>'Assets Turkish'!F106/'Income statement Turkish'!$D$62</f>
        <v>0</v>
      </c>
      <c r="G106" s="103"/>
      <c r="H106" s="106"/>
      <c r="I106" s="113"/>
      <c r="J106" s="114">
        <f>'Assets Turkish'!J106/'Income statement Turkish'!$D$61</f>
        <v>0</v>
      </c>
      <c r="K106" s="103"/>
      <c r="L106" s="106"/>
    </row>
    <row r="107" spans="1:12" s="18" customFormat="1" ht="12.75">
      <c r="A107" s="89"/>
      <c r="B107" s="88" t="s">
        <v>103</v>
      </c>
      <c r="C107" s="88" t="s">
        <v>171</v>
      </c>
      <c r="D107" s="91"/>
      <c r="E107" s="7"/>
      <c r="F107" s="102"/>
      <c r="G107" s="103">
        <f>SUM(F108:F112)</f>
        <v>0</v>
      </c>
      <c r="H107" s="106"/>
      <c r="I107" s="113"/>
      <c r="J107" s="114"/>
      <c r="K107" s="103">
        <f>SUM(J108:J112)</f>
        <v>0</v>
      </c>
      <c r="L107" s="106"/>
    </row>
    <row r="108" spans="1:12" s="18" customFormat="1" ht="12.75">
      <c r="A108" s="89"/>
      <c r="B108" s="88"/>
      <c r="C108" s="90" t="s">
        <v>98</v>
      </c>
      <c r="D108" s="91" t="s">
        <v>172</v>
      </c>
      <c r="E108" s="7"/>
      <c r="F108" s="102">
        <f>'Assets Turkish'!F108/'Income statement Turkish'!$D$62</f>
        <v>0</v>
      </c>
      <c r="G108" s="103"/>
      <c r="H108" s="106"/>
      <c r="I108" s="113"/>
      <c r="J108" s="114">
        <f>'Assets Turkish'!J108/'Income statement Turkish'!$D$61</f>
        <v>0</v>
      </c>
      <c r="K108" s="103"/>
      <c r="L108" s="106"/>
    </row>
    <row r="109" spans="1:12" s="18" customFormat="1" ht="12.75">
      <c r="A109" s="89"/>
      <c r="B109" s="88"/>
      <c r="C109" s="90" t="s">
        <v>91</v>
      </c>
      <c r="D109" s="91" t="s">
        <v>173</v>
      </c>
      <c r="E109" s="7">
        <v>185012372103</v>
      </c>
      <c r="F109" s="102">
        <f>'Assets Turkish'!F109/'Income statement Turkish'!$D$62</f>
        <v>0</v>
      </c>
      <c r="G109" s="103"/>
      <c r="H109" s="106"/>
      <c r="I109" s="113"/>
      <c r="J109" s="114">
        <f>'Assets Turkish'!J109/'Income statement Turkish'!$D$61</f>
        <v>0</v>
      </c>
      <c r="K109" s="103"/>
      <c r="L109" s="106"/>
    </row>
    <row r="110" spans="1:12" s="18" customFormat="1" ht="12.75">
      <c r="A110" s="89"/>
      <c r="B110" s="88"/>
      <c r="C110" s="90" t="s">
        <v>92</v>
      </c>
      <c r="D110" s="115" t="s">
        <v>516</v>
      </c>
      <c r="E110" s="7"/>
      <c r="F110" s="102">
        <f>'Assets Turkish'!F110/'Income statement Turkish'!$D$62</f>
        <v>0</v>
      </c>
      <c r="G110" s="103"/>
      <c r="H110" s="106"/>
      <c r="I110" s="113"/>
      <c r="J110" s="114">
        <f>'Assets Turkish'!J110/'Income statement Turkish'!$D$61</f>
        <v>0</v>
      </c>
      <c r="K110" s="103"/>
      <c r="L110" s="106"/>
    </row>
    <row r="111" spans="1:12" s="18" customFormat="1" ht="12.75">
      <c r="A111" s="89"/>
      <c r="B111" s="88"/>
      <c r="C111" s="90" t="s">
        <v>93</v>
      </c>
      <c r="D111" s="116" t="s">
        <v>517</v>
      </c>
      <c r="E111" s="11">
        <v>-42640027944</v>
      </c>
      <c r="F111" s="102">
        <f>'Assets Turkish'!F111/'Income statement Turkish'!$D$62</f>
        <v>0</v>
      </c>
      <c r="G111" s="103"/>
      <c r="H111" s="106"/>
      <c r="I111" s="113"/>
      <c r="J111" s="114">
        <f>'Assets Turkish'!J111/'Income statement Turkish'!$D$61</f>
        <v>0</v>
      </c>
      <c r="K111" s="103"/>
      <c r="L111" s="106"/>
    </row>
    <row r="112" spans="1:12" s="18" customFormat="1" ht="12.75">
      <c r="A112" s="89"/>
      <c r="B112" s="88"/>
      <c r="C112" s="90" t="s">
        <v>94</v>
      </c>
      <c r="D112" s="115" t="s">
        <v>518</v>
      </c>
      <c r="E112" s="7"/>
      <c r="F112" s="102">
        <f>'Assets Turkish'!F112/'Income statement Turkish'!$D$62</f>
        <v>0</v>
      </c>
      <c r="G112" s="103"/>
      <c r="H112" s="106"/>
      <c r="I112" s="113"/>
      <c r="J112" s="114">
        <f>'Assets Turkish'!J112/'Income statement Turkish'!$D$61</f>
        <v>0</v>
      </c>
      <c r="K112" s="103"/>
      <c r="L112" s="106"/>
    </row>
    <row r="113" spans="1:12" s="18" customFormat="1" ht="12.75">
      <c r="A113" s="89"/>
      <c r="B113" s="88" t="s">
        <v>104</v>
      </c>
      <c r="C113" s="88" t="s">
        <v>174</v>
      </c>
      <c r="D113" s="91"/>
      <c r="E113" s="7"/>
      <c r="F113" s="102"/>
      <c r="G113" s="103">
        <f>SUM(F114:F115)</f>
        <v>0</v>
      </c>
      <c r="H113" s="106"/>
      <c r="I113" s="113"/>
      <c r="J113" s="114"/>
      <c r="K113" s="103">
        <f>SUM(J114:J115)</f>
        <v>0</v>
      </c>
      <c r="L113" s="106"/>
    </row>
    <row r="114" spans="1:12" s="18" customFormat="1" ht="12.75">
      <c r="A114" s="89"/>
      <c r="B114" s="88"/>
      <c r="C114" s="90" t="s">
        <v>78</v>
      </c>
      <c r="D114" s="115" t="s">
        <v>519</v>
      </c>
      <c r="E114" s="7">
        <v>218513212251</v>
      </c>
      <c r="F114" s="102">
        <f>'Assets Turkish'!F114/'Income statement Turkish'!$D$62</f>
        <v>0</v>
      </c>
      <c r="G114" s="103"/>
      <c r="H114" s="106"/>
      <c r="I114" s="113"/>
      <c r="J114" s="114">
        <f>'Assets Turkish'!J114/'Income statement Turkish'!$D$61</f>
        <v>0</v>
      </c>
      <c r="K114" s="103"/>
      <c r="L114" s="106"/>
    </row>
    <row r="115" spans="1:12" s="18" customFormat="1" ht="12.75">
      <c r="A115" s="89"/>
      <c r="B115" s="88"/>
      <c r="C115" s="90" t="s">
        <v>91</v>
      </c>
      <c r="D115" s="91" t="s">
        <v>148</v>
      </c>
      <c r="E115" s="7"/>
      <c r="F115" s="102">
        <f>'Assets Turkish'!F115/'Income statement Turkish'!$D$62</f>
        <v>0</v>
      </c>
      <c r="G115" s="103"/>
      <c r="H115" s="106"/>
      <c r="I115" s="113"/>
      <c r="J115" s="114">
        <f>'Assets Turkish'!J115/'Income statement Turkish'!$D$61</f>
        <v>0</v>
      </c>
      <c r="K115" s="103"/>
      <c r="L115" s="106"/>
    </row>
    <row r="116" spans="1:12" s="18" customFormat="1" ht="12.75">
      <c r="A116" s="89"/>
      <c r="B116" s="88" t="s">
        <v>105</v>
      </c>
      <c r="C116" s="88" t="s">
        <v>175</v>
      </c>
      <c r="D116" s="91"/>
      <c r="E116" s="7"/>
      <c r="F116" s="102"/>
      <c r="G116" s="103">
        <f>SUM(F117:F124)</f>
        <v>0</v>
      </c>
      <c r="H116" s="106"/>
      <c r="I116" s="113"/>
      <c r="J116" s="114"/>
      <c r="K116" s="103">
        <f>SUM(J117:J124)</f>
        <v>0</v>
      </c>
      <c r="L116" s="106"/>
    </row>
    <row r="117" spans="1:12" s="18" customFormat="1" ht="12.75">
      <c r="A117" s="89"/>
      <c r="B117" s="88"/>
      <c r="C117" s="90" t="s">
        <v>78</v>
      </c>
      <c r="D117" s="115" t="s">
        <v>520</v>
      </c>
      <c r="E117" s="7"/>
      <c r="F117" s="102">
        <f>'Assets Turkish'!F117/'Income statement Turkish'!$D$62</f>
        <v>0</v>
      </c>
      <c r="G117" s="103"/>
      <c r="H117" s="106"/>
      <c r="I117" s="113"/>
      <c r="J117" s="114">
        <f>'Assets Turkish'!J117/'Income statement Turkish'!$D$61</f>
        <v>0</v>
      </c>
      <c r="K117" s="103"/>
      <c r="L117" s="106"/>
    </row>
    <row r="118" spans="1:12" s="18" customFormat="1" ht="12.75">
      <c r="A118" s="89"/>
      <c r="B118" s="88"/>
      <c r="C118" s="90" t="s">
        <v>91</v>
      </c>
      <c r="D118" s="91" t="s">
        <v>152</v>
      </c>
      <c r="E118" s="7"/>
      <c r="F118" s="102">
        <f>'Assets Turkish'!F118/'Income statement Turkish'!$D$62</f>
        <v>0</v>
      </c>
      <c r="G118" s="103"/>
      <c r="H118" s="106"/>
      <c r="I118" s="113"/>
      <c r="J118" s="114">
        <f>'Assets Turkish'!J118/'Income statement Turkish'!$D$61</f>
        <v>0</v>
      </c>
      <c r="K118" s="103"/>
      <c r="L118" s="106"/>
    </row>
    <row r="119" spans="1:12" s="18" customFormat="1" ht="12.75">
      <c r="A119" s="89"/>
      <c r="B119" s="88"/>
      <c r="C119" s="90" t="s">
        <v>92</v>
      </c>
      <c r="D119" s="115" t="s">
        <v>521</v>
      </c>
      <c r="E119" s="7"/>
      <c r="F119" s="102">
        <f>'Assets Turkish'!F119/'Income statement Turkish'!$D$62</f>
        <v>0</v>
      </c>
      <c r="G119" s="103"/>
      <c r="H119" s="106"/>
      <c r="I119" s="113"/>
      <c r="J119" s="114">
        <f>'Assets Turkish'!J119/'Income statement Turkish'!$D$61</f>
        <v>0</v>
      </c>
      <c r="K119" s="103"/>
      <c r="L119" s="106"/>
    </row>
    <row r="120" spans="1:12" s="18" customFormat="1" ht="12.75">
      <c r="A120" s="89"/>
      <c r="B120" s="88"/>
      <c r="C120" s="90" t="s">
        <v>93</v>
      </c>
      <c r="D120" s="115" t="s">
        <v>461</v>
      </c>
      <c r="E120" s="7"/>
      <c r="F120" s="102">
        <f>'Assets Turkish'!F120/'Income statement Turkish'!$D$62</f>
        <v>0</v>
      </c>
      <c r="G120" s="103"/>
      <c r="H120" s="106"/>
      <c r="I120" s="113"/>
      <c r="J120" s="114">
        <f>'Assets Turkish'!J120/'Income statement Turkish'!$D$61</f>
        <v>0</v>
      </c>
      <c r="K120" s="103"/>
      <c r="L120" s="106"/>
    </row>
    <row r="121" spans="1:12" s="18" customFormat="1" ht="12.75">
      <c r="A121" s="89"/>
      <c r="B121" s="88"/>
      <c r="C121" s="90" t="s">
        <v>84</v>
      </c>
      <c r="D121" s="115" t="s">
        <v>462</v>
      </c>
      <c r="E121" s="7"/>
      <c r="F121" s="102">
        <f>'Assets Turkish'!F121/'Income statement Turkish'!$D$62</f>
        <v>0</v>
      </c>
      <c r="G121" s="103"/>
      <c r="H121" s="106"/>
      <c r="I121" s="113"/>
      <c r="J121" s="114">
        <f>'Assets Turkish'!J121/'Income statement Turkish'!$D$61</f>
        <v>0</v>
      </c>
      <c r="K121" s="103"/>
      <c r="L121" s="106"/>
    </row>
    <row r="122" spans="1:12" s="18" customFormat="1" ht="12.75">
      <c r="A122" s="89"/>
      <c r="B122" s="88"/>
      <c r="C122" s="90" t="s">
        <v>85</v>
      </c>
      <c r="D122" s="115" t="s">
        <v>463</v>
      </c>
      <c r="E122" s="7"/>
      <c r="F122" s="102">
        <f>'Assets Turkish'!F122/'Income statement Turkish'!$D$62</f>
        <v>0</v>
      </c>
      <c r="G122" s="103"/>
      <c r="H122" s="106"/>
      <c r="I122" s="113"/>
      <c r="J122" s="114">
        <f>'Assets Turkish'!J122/'Income statement Turkish'!$D$61</f>
        <v>0</v>
      </c>
      <c r="K122" s="103"/>
      <c r="L122" s="106"/>
    </row>
    <row r="123" spans="1:12" s="18" customFormat="1" ht="12.75">
      <c r="A123" s="89"/>
      <c r="B123" s="88"/>
      <c r="C123" s="90" t="s">
        <v>86</v>
      </c>
      <c r="D123" s="115" t="s">
        <v>464</v>
      </c>
      <c r="E123" s="7"/>
      <c r="F123" s="102">
        <f>'Assets Turkish'!F123/'Income statement Turkish'!$D$62</f>
        <v>0</v>
      </c>
      <c r="G123" s="103"/>
      <c r="H123" s="106"/>
      <c r="I123" s="113"/>
      <c r="J123" s="114">
        <f>'Assets Turkish'!J123/'Income statement Turkish'!$D$61</f>
        <v>0</v>
      </c>
      <c r="K123" s="103"/>
      <c r="L123" s="106"/>
    </row>
    <row r="124" spans="1:12" s="18" customFormat="1" ht="13.5" thickBot="1">
      <c r="A124" s="89"/>
      <c r="B124" s="88"/>
      <c r="C124" s="90" t="s">
        <v>87</v>
      </c>
      <c r="D124" s="115" t="s">
        <v>465</v>
      </c>
      <c r="E124" s="7"/>
      <c r="F124" s="102">
        <f>'Assets Turkish'!F124/'Income statement Turkish'!$D$62</f>
        <v>0</v>
      </c>
      <c r="G124" s="103"/>
      <c r="H124" s="106"/>
      <c r="I124" s="113"/>
      <c r="J124" s="114">
        <f>'Assets Turkish'!J124/'Income statement Turkish'!$D$61</f>
        <v>0</v>
      </c>
      <c r="K124" s="103"/>
      <c r="L124" s="106"/>
    </row>
    <row r="125" spans="1:12" s="18" customFormat="1" ht="13.5" thickBot="1">
      <c r="A125" s="131"/>
      <c r="B125" s="132"/>
      <c r="C125" s="132"/>
      <c r="D125" s="134" t="s">
        <v>218</v>
      </c>
      <c r="E125" s="135"/>
      <c r="F125" s="108"/>
      <c r="G125" s="108"/>
      <c r="H125" s="109">
        <f>H60+H4</f>
        <v>0</v>
      </c>
      <c r="I125" s="109"/>
      <c r="J125" s="142"/>
      <c r="K125" s="108"/>
      <c r="L125" s="109">
        <f>L60+L4</f>
        <v>0</v>
      </c>
    </row>
  </sheetData>
  <sheetProtection/>
  <mergeCells count="5">
    <mergeCell ref="A1:K1"/>
    <mergeCell ref="B4:D4"/>
    <mergeCell ref="C5:D5"/>
    <mergeCell ref="A2:L2"/>
    <mergeCell ref="A3:D3"/>
  </mergeCells>
  <conditionalFormatting sqref="A2:L2">
    <cfRule type="expression" priority="1" dxfId="15" stopIfTrue="1">
      <formula>#REF!=1</formula>
    </cfRule>
  </conditionalFormatting>
  <printOptions/>
  <pageMargins left="0.45" right="0.19" top="1" bottom="0.42" header="0.54" footer="0.3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3.125" style="0" customWidth="1"/>
    <col min="2" max="2" width="2.375" style="0" customWidth="1"/>
    <col min="3" max="3" width="3.875" style="0" customWidth="1"/>
    <col min="4" max="4" width="39.125" style="0" customWidth="1"/>
    <col min="5" max="5" width="15.375" style="0" hidden="1" customWidth="1"/>
    <col min="6" max="6" width="10.375" style="26" customWidth="1"/>
    <col min="7" max="7" width="11.25390625" style="26" bestFit="1" customWidth="1"/>
    <col min="8" max="8" width="12.25390625" style="26" bestFit="1" customWidth="1"/>
    <col min="9" max="9" width="18.375" style="0" hidden="1" customWidth="1"/>
    <col min="10" max="10" width="10.125" style="26" customWidth="1"/>
    <col min="11" max="12" width="12.25390625" style="26" bestFit="1" customWidth="1"/>
  </cols>
  <sheetData>
    <row r="1" spans="1:12" ht="12.75">
      <c r="A1" s="210">
        <f>'Income statement Turkish'!A1:H1</f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ht="12.75">
      <c r="A2" s="213" t="s">
        <v>256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2.75">
      <c r="A3" s="216" t="s">
        <v>466</v>
      </c>
      <c r="B3" s="217"/>
      <c r="C3" s="217"/>
      <c r="D3" s="218"/>
      <c r="E3" s="84">
        <v>1000000</v>
      </c>
      <c r="F3" s="219" t="s">
        <v>548</v>
      </c>
      <c r="G3" s="220"/>
      <c r="H3" s="221"/>
      <c r="I3" s="85"/>
      <c r="J3" s="219" t="s">
        <v>549</v>
      </c>
      <c r="K3" s="220"/>
      <c r="L3" s="221"/>
    </row>
    <row r="4" spans="1:12" ht="12.75">
      <c r="A4" s="86" t="s">
        <v>76</v>
      </c>
      <c r="B4" s="205" t="s">
        <v>351</v>
      </c>
      <c r="C4" s="206"/>
      <c r="D4" s="206"/>
      <c r="E4" s="32">
        <v>1000000</v>
      </c>
      <c r="F4" s="127"/>
      <c r="G4" s="103"/>
      <c r="H4" s="104">
        <f>SUM(G5+G15+G21+G28+G31+G34+G39+G44+G47)</f>
        <v>0</v>
      </c>
      <c r="I4" s="121"/>
      <c r="J4" s="98"/>
      <c r="K4" s="103"/>
      <c r="L4" s="104">
        <f>SUM(K5+K15+K21+K28+K31+K34+K39+K44+K47)</f>
        <v>0</v>
      </c>
    </row>
    <row r="5" spans="1:12" ht="12.75">
      <c r="A5" s="87"/>
      <c r="B5" s="88" t="s">
        <v>77</v>
      </c>
      <c r="C5" s="227" t="s">
        <v>352</v>
      </c>
      <c r="D5" s="228"/>
      <c r="E5" s="6"/>
      <c r="F5" s="102"/>
      <c r="G5" s="103">
        <f>SUM(F6:F14)</f>
        <v>0</v>
      </c>
      <c r="H5" s="104"/>
      <c r="I5" s="122"/>
      <c r="J5" s="102"/>
      <c r="K5" s="103">
        <f>SUM(J6:J14)</f>
        <v>0</v>
      </c>
      <c r="L5" s="104"/>
    </row>
    <row r="6" spans="1:12" ht="12.75">
      <c r="A6" s="89"/>
      <c r="B6" s="88"/>
      <c r="C6" s="90" t="s">
        <v>78</v>
      </c>
      <c r="D6" s="91" t="s">
        <v>353</v>
      </c>
      <c r="E6" s="12">
        <v>2166784792455</v>
      </c>
      <c r="F6" s="102"/>
      <c r="G6" s="103"/>
      <c r="H6" s="106"/>
      <c r="I6" s="123"/>
      <c r="J6" s="102"/>
      <c r="K6" s="103"/>
      <c r="L6" s="106"/>
    </row>
    <row r="7" spans="1:12" ht="12.75">
      <c r="A7" s="89"/>
      <c r="B7" s="88"/>
      <c r="C7" s="90" t="s">
        <v>79</v>
      </c>
      <c r="D7" s="91" t="s">
        <v>80</v>
      </c>
      <c r="E7" s="12"/>
      <c r="F7" s="102"/>
      <c r="G7" s="103"/>
      <c r="H7" s="106"/>
      <c r="I7" s="123"/>
      <c r="J7" s="102"/>
      <c r="K7" s="103"/>
      <c r="L7" s="106"/>
    </row>
    <row r="8" spans="1:12" ht="12.75">
      <c r="A8" s="89"/>
      <c r="B8" s="88"/>
      <c r="C8" s="90" t="s">
        <v>81</v>
      </c>
      <c r="D8" s="91" t="s">
        <v>82</v>
      </c>
      <c r="E8" s="12"/>
      <c r="F8" s="102"/>
      <c r="G8" s="103"/>
      <c r="H8" s="106"/>
      <c r="I8" s="123"/>
      <c r="J8" s="102"/>
      <c r="K8" s="103"/>
      <c r="L8" s="106"/>
    </row>
    <row r="9" spans="1:12" ht="12.75">
      <c r="A9" s="89"/>
      <c r="B9" s="88"/>
      <c r="C9" s="90" t="s">
        <v>83</v>
      </c>
      <c r="D9" s="91" t="s">
        <v>354</v>
      </c>
      <c r="E9" s="12"/>
      <c r="F9" s="102"/>
      <c r="G9" s="103"/>
      <c r="H9" s="106"/>
      <c r="I9" s="123"/>
      <c r="J9" s="102"/>
      <c r="K9" s="103"/>
      <c r="L9" s="106"/>
    </row>
    <row r="10" spans="1:12" ht="12.75">
      <c r="A10" s="89"/>
      <c r="B10" s="88"/>
      <c r="C10" s="90" t="s">
        <v>84</v>
      </c>
      <c r="D10" s="91" t="s">
        <v>355</v>
      </c>
      <c r="E10" s="12"/>
      <c r="F10" s="102"/>
      <c r="G10" s="103"/>
      <c r="H10" s="106"/>
      <c r="I10" s="123"/>
      <c r="J10" s="102"/>
      <c r="K10" s="103"/>
      <c r="L10" s="106"/>
    </row>
    <row r="11" spans="1:12" ht="12.75">
      <c r="A11" s="89"/>
      <c r="B11" s="88"/>
      <c r="C11" s="90" t="s">
        <v>85</v>
      </c>
      <c r="D11" s="91" t="s">
        <v>356</v>
      </c>
      <c r="E11" s="12"/>
      <c r="F11" s="102"/>
      <c r="G11" s="103"/>
      <c r="H11" s="106"/>
      <c r="I11" s="123"/>
      <c r="J11" s="102"/>
      <c r="K11" s="103"/>
      <c r="L11" s="106"/>
    </row>
    <row r="12" spans="1:12" ht="12.75">
      <c r="A12" s="89"/>
      <c r="B12" s="88"/>
      <c r="C12" s="90" t="s">
        <v>86</v>
      </c>
      <c r="D12" s="91" t="s">
        <v>357</v>
      </c>
      <c r="E12" s="12"/>
      <c r="F12" s="102"/>
      <c r="G12" s="103"/>
      <c r="H12" s="106"/>
      <c r="I12" s="123"/>
      <c r="J12" s="102"/>
      <c r="K12" s="103"/>
      <c r="L12" s="106"/>
    </row>
    <row r="13" spans="1:12" ht="12.75">
      <c r="A13" s="89"/>
      <c r="B13" s="88"/>
      <c r="C13" s="90" t="s">
        <v>87</v>
      </c>
      <c r="D13" s="91" t="s">
        <v>358</v>
      </c>
      <c r="E13" s="12"/>
      <c r="F13" s="102"/>
      <c r="G13" s="103"/>
      <c r="H13" s="106"/>
      <c r="I13" s="123"/>
      <c r="J13" s="102"/>
      <c r="K13" s="103"/>
      <c r="L13" s="106"/>
    </row>
    <row r="14" spans="1:12" ht="12.75">
      <c r="A14" s="89"/>
      <c r="B14" s="88"/>
      <c r="C14" s="90" t="s">
        <v>88</v>
      </c>
      <c r="D14" s="91" t="s">
        <v>89</v>
      </c>
      <c r="E14" s="12"/>
      <c r="F14" s="102"/>
      <c r="G14" s="103"/>
      <c r="H14" s="106"/>
      <c r="I14" s="123"/>
      <c r="J14" s="102"/>
      <c r="K14" s="103"/>
      <c r="L14" s="106"/>
    </row>
    <row r="15" spans="1:12" ht="12.75">
      <c r="A15" s="89"/>
      <c r="B15" s="88" t="s">
        <v>90</v>
      </c>
      <c r="C15" s="117" t="s">
        <v>359</v>
      </c>
      <c r="D15" s="91"/>
      <c r="E15" s="12"/>
      <c r="F15" s="102"/>
      <c r="G15" s="103">
        <f>SUM(F16:F20)</f>
        <v>0</v>
      </c>
      <c r="H15" s="106"/>
      <c r="I15" s="123"/>
      <c r="J15" s="102"/>
      <c r="K15" s="103">
        <f>SUM(J16:J20)</f>
        <v>0</v>
      </c>
      <c r="L15" s="106"/>
    </row>
    <row r="16" spans="1:12" ht="12.75">
      <c r="A16" s="89"/>
      <c r="B16" s="88"/>
      <c r="C16" s="90" t="s">
        <v>78</v>
      </c>
      <c r="D16" s="91" t="s">
        <v>360</v>
      </c>
      <c r="E16" s="12">
        <v>3993751096925</v>
      </c>
      <c r="F16" s="102"/>
      <c r="G16" s="103"/>
      <c r="H16" s="106"/>
      <c r="I16" s="123"/>
      <c r="J16" s="102"/>
      <c r="K16" s="103"/>
      <c r="L16" s="106"/>
    </row>
    <row r="17" spans="1:12" ht="12.75">
      <c r="A17" s="89"/>
      <c r="B17" s="88"/>
      <c r="C17" s="90" t="s">
        <v>91</v>
      </c>
      <c r="D17" s="91" t="s">
        <v>361</v>
      </c>
      <c r="E17" s="12"/>
      <c r="F17" s="102"/>
      <c r="G17" s="103"/>
      <c r="H17" s="106"/>
      <c r="I17" s="123"/>
      <c r="J17" s="102"/>
      <c r="K17" s="103"/>
      <c r="L17" s="106"/>
    </row>
    <row r="18" spans="1:12" ht="12.75">
      <c r="A18" s="89"/>
      <c r="B18" s="88"/>
      <c r="C18" s="90" t="s">
        <v>92</v>
      </c>
      <c r="D18" s="91" t="s">
        <v>362</v>
      </c>
      <c r="E18" s="12"/>
      <c r="F18" s="102"/>
      <c r="G18" s="103"/>
      <c r="H18" s="106"/>
      <c r="I18" s="123"/>
      <c r="J18" s="102"/>
      <c r="K18" s="103"/>
      <c r="L18" s="106"/>
    </row>
    <row r="19" spans="1:12" ht="12.75">
      <c r="A19" s="89"/>
      <c r="B19" s="88"/>
      <c r="C19" s="90" t="s">
        <v>93</v>
      </c>
      <c r="D19" s="91" t="s">
        <v>363</v>
      </c>
      <c r="E19" s="12"/>
      <c r="F19" s="102"/>
      <c r="G19" s="103"/>
      <c r="H19" s="106"/>
      <c r="I19" s="123"/>
      <c r="J19" s="102"/>
      <c r="K19" s="103"/>
      <c r="L19" s="106"/>
    </row>
    <row r="20" spans="1:12" ht="12.75">
      <c r="A20" s="89"/>
      <c r="B20" s="88"/>
      <c r="C20" s="90" t="s">
        <v>94</v>
      </c>
      <c r="D20" s="91" t="s">
        <v>364</v>
      </c>
      <c r="E20" s="12"/>
      <c r="F20" s="102"/>
      <c r="G20" s="103"/>
      <c r="H20" s="106"/>
      <c r="I20" s="123"/>
      <c r="J20" s="102"/>
      <c r="K20" s="103"/>
      <c r="L20" s="106"/>
    </row>
    <row r="21" spans="1:12" ht="12.75">
      <c r="A21" s="89"/>
      <c r="B21" s="88" t="s">
        <v>95</v>
      </c>
      <c r="C21" s="117" t="s">
        <v>365</v>
      </c>
      <c r="D21" s="91"/>
      <c r="E21" s="12"/>
      <c r="F21" s="102"/>
      <c r="G21" s="103">
        <f>SUM(F22:F27)</f>
        <v>0</v>
      </c>
      <c r="H21" s="106"/>
      <c r="I21" s="123"/>
      <c r="J21" s="102"/>
      <c r="K21" s="103">
        <f>SUM(J22:J27)</f>
        <v>0</v>
      </c>
      <c r="L21" s="106"/>
    </row>
    <row r="22" spans="1:12" ht="12.75">
      <c r="A22" s="89"/>
      <c r="B22" s="88"/>
      <c r="C22" s="90" t="s">
        <v>78</v>
      </c>
      <c r="D22" s="91" t="s">
        <v>366</v>
      </c>
      <c r="E22" s="12"/>
      <c r="F22" s="102"/>
      <c r="G22" s="103"/>
      <c r="H22" s="106"/>
      <c r="I22" s="123"/>
      <c r="J22" s="102"/>
      <c r="K22" s="103"/>
      <c r="L22" s="106"/>
    </row>
    <row r="23" spans="1:12" ht="12.75">
      <c r="A23" s="89"/>
      <c r="B23" s="88"/>
      <c r="C23" s="90" t="s">
        <v>91</v>
      </c>
      <c r="D23" s="91" t="s">
        <v>367</v>
      </c>
      <c r="E23" s="12"/>
      <c r="F23" s="102"/>
      <c r="G23" s="103"/>
      <c r="H23" s="106"/>
      <c r="I23" s="123"/>
      <c r="J23" s="102"/>
      <c r="K23" s="103"/>
      <c r="L23" s="106"/>
    </row>
    <row r="24" spans="1:12" ht="12.75">
      <c r="A24" s="89"/>
      <c r="B24" s="88"/>
      <c r="C24" s="90" t="s">
        <v>92</v>
      </c>
      <c r="D24" s="91" t="s">
        <v>368</v>
      </c>
      <c r="E24" s="12"/>
      <c r="F24" s="102"/>
      <c r="G24" s="103"/>
      <c r="H24" s="106"/>
      <c r="I24" s="123"/>
      <c r="J24" s="102"/>
      <c r="K24" s="103"/>
      <c r="L24" s="106"/>
    </row>
    <row r="25" spans="1:12" ht="12.75">
      <c r="A25" s="89"/>
      <c r="B25" s="88"/>
      <c r="C25" s="90" t="s">
        <v>93</v>
      </c>
      <c r="D25" s="91" t="s">
        <v>369</v>
      </c>
      <c r="E25" s="12">
        <v>3000000</v>
      </c>
      <c r="F25" s="102"/>
      <c r="G25" s="103"/>
      <c r="H25" s="106"/>
      <c r="I25" s="123"/>
      <c r="J25" s="102"/>
      <c r="K25" s="103"/>
      <c r="L25" s="106"/>
    </row>
    <row r="26" spans="1:12" ht="12.75">
      <c r="A26" s="89"/>
      <c r="B26" s="88"/>
      <c r="C26" s="90" t="s">
        <v>94</v>
      </c>
      <c r="D26" s="91" t="s">
        <v>370</v>
      </c>
      <c r="E26" s="12">
        <v>6862864000</v>
      </c>
      <c r="F26" s="102"/>
      <c r="G26" s="103"/>
      <c r="H26" s="106"/>
      <c r="I26" s="123"/>
      <c r="J26" s="102"/>
      <c r="K26" s="103"/>
      <c r="L26" s="106"/>
    </row>
    <row r="27" spans="1:12" ht="12.75">
      <c r="A27" s="89"/>
      <c r="B27" s="88"/>
      <c r="C27" s="90" t="s">
        <v>96</v>
      </c>
      <c r="D27" s="91" t="s">
        <v>371</v>
      </c>
      <c r="E27" s="12"/>
      <c r="F27" s="102"/>
      <c r="G27" s="103"/>
      <c r="H27" s="106"/>
      <c r="I27" s="123"/>
      <c r="J27" s="102"/>
      <c r="K27" s="103"/>
      <c r="L27" s="106"/>
    </row>
    <row r="28" spans="1:12" ht="12.75">
      <c r="A28" s="89"/>
      <c r="B28" s="88" t="s">
        <v>97</v>
      </c>
      <c r="C28" s="117" t="s">
        <v>372</v>
      </c>
      <c r="D28" s="91"/>
      <c r="E28" s="12"/>
      <c r="F28" s="102"/>
      <c r="G28" s="103">
        <f>SUM(F29:F30)</f>
        <v>0</v>
      </c>
      <c r="H28" s="106"/>
      <c r="I28" s="123"/>
      <c r="J28" s="102"/>
      <c r="K28" s="103">
        <f>SUM(J29:J30)</f>
        <v>0</v>
      </c>
      <c r="L28" s="106"/>
    </row>
    <row r="29" spans="1:12" ht="12.75">
      <c r="A29" s="89"/>
      <c r="B29" s="88"/>
      <c r="C29" s="117" t="s">
        <v>98</v>
      </c>
      <c r="D29" s="91" t="s">
        <v>99</v>
      </c>
      <c r="E29" s="12"/>
      <c r="F29" s="102"/>
      <c r="G29" s="103"/>
      <c r="H29" s="106"/>
      <c r="I29" s="123"/>
      <c r="J29" s="102"/>
      <c r="K29" s="103"/>
      <c r="L29" s="106"/>
    </row>
    <row r="30" spans="1:12" ht="12.75">
      <c r="A30" s="89"/>
      <c r="B30" s="88"/>
      <c r="C30" s="117" t="s">
        <v>79</v>
      </c>
      <c r="D30" s="91" t="s">
        <v>100</v>
      </c>
      <c r="E30" s="12"/>
      <c r="F30" s="102"/>
      <c r="G30" s="103"/>
      <c r="H30" s="106"/>
      <c r="I30" s="123"/>
      <c r="J30" s="102"/>
      <c r="K30" s="103"/>
      <c r="L30" s="106"/>
    </row>
    <row r="31" spans="1:12" ht="12.75">
      <c r="A31" s="89"/>
      <c r="B31" s="88" t="s">
        <v>101</v>
      </c>
      <c r="C31" s="88" t="s">
        <v>373</v>
      </c>
      <c r="D31" s="91"/>
      <c r="E31" s="12"/>
      <c r="F31" s="102"/>
      <c r="G31" s="103">
        <f>SUM(F32:F33)</f>
        <v>0</v>
      </c>
      <c r="H31" s="106"/>
      <c r="I31" s="123"/>
      <c r="J31" s="102"/>
      <c r="K31" s="103">
        <f>SUM(J32:J33)</f>
        <v>0</v>
      </c>
      <c r="L31" s="106"/>
    </row>
    <row r="32" spans="1:12" ht="12.75">
      <c r="A32" s="89"/>
      <c r="B32" s="88"/>
      <c r="C32" s="118" t="s">
        <v>98</v>
      </c>
      <c r="D32" s="91" t="s">
        <v>374</v>
      </c>
      <c r="E32" s="12"/>
      <c r="F32" s="102"/>
      <c r="G32" s="103"/>
      <c r="H32" s="106"/>
      <c r="I32" s="123"/>
      <c r="J32" s="102"/>
      <c r="K32" s="103"/>
      <c r="L32" s="106"/>
    </row>
    <row r="33" spans="1:12" ht="12.75">
      <c r="A33" s="89"/>
      <c r="B33" s="88"/>
      <c r="C33" s="118" t="s">
        <v>79</v>
      </c>
      <c r="D33" s="91" t="s">
        <v>102</v>
      </c>
      <c r="E33" s="12"/>
      <c r="F33" s="102"/>
      <c r="G33" s="103"/>
      <c r="H33" s="106"/>
      <c r="I33" s="123"/>
      <c r="J33" s="102"/>
      <c r="K33" s="103"/>
      <c r="L33" s="106"/>
    </row>
    <row r="34" spans="1:12" ht="12.75">
      <c r="A34" s="89"/>
      <c r="B34" s="88" t="s">
        <v>103</v>
      </c>
      <c r="C34" s="117" t="s">
        <v>375</v>
      </c>
      <c r="D34" s="91"/>
      <c r="E34" s="12"/>
      <c r="F34" s="102"/>
      <c r="G34" s="103">
        <f>SUM(F35:F38)</f>
        <v>0</v>
      </c>
      <c r="H34" s="106"/>
      <c r="I34" s="123"/>
      <c r="J34" s="102"/>
      <c r="K34" s="103">
        <f>SUM(J35:J38)</f>
        <v>0</v>
      </c>
      <c r="L34" s="106"/>
    </row>
    <row r="35" spans="1:12" ht="12.75">
      <c r="A35" s="89"/>
      <c r="B35" s="88"/>
      <c r="C35" s="90" t="s">
        <v>78</v>
      </c>
      <c r="D35" s="91" t="s">
        <v>376</v>
      </c>
      <c r="E35" s="12">
        <v>421753915034</v>
      </c>
      <c r="F35" s="102"/>
      <c r="G35" s="103"/>
      <c r="H35" s="106"/>
      <c r="I35" s="123"/>
      <c r="J35" s="102"/>
      <c r="K35" s="103"/>
      <c r="L35" s="106"/>
    </row>
    <row r="36" spans="1:12" ht="12.75">
      <c r="A36" s="89"/>
      <c r="B36" s="88"/>
      <c r="C36" s="90" t="s">
        <v>91</v>
      </c>
      <c r="D36" s="91" t="s">
        <v>377</v>
      </c>
      <c r="E36" s="12">
        <v>134631342484</v>
      </c>
      <c r="F36" s="102"/>
      <c r="G36" s="103"/>
      <c r="H36" s="106"/>
      <c r="I36" s="123"/>
      <c r="J36" s="102"/>
      <c r="K36" s="103"/>
      <c r="L36" s="106"/>
    </row>
    <row r="37" spans="1:12" ht="12.75">
      <c r="A37" s="89"/>
      <c r="B37" s="88"/>
      <c r="C37" s="90" t="s">
        <v>92</v>
      </c>
      <c r="D37" s="91" t="s">
        <v>378</v>
      </c>
      <c r="E37" s="12">
        <v>23205700000</v>
      </c>
      <c r="F37" s="102"/>
      <c r="G37" s="103"/>
      <c r="H37" s="106"/>
      <c r="I37" s="123"/>
      <c r="J37" s="102"/>
      <c r="K37" s="103"/>
      <c r="L37" s="106"/>
    </row>
    <row r="38" spans="1:12" ht="12.75">
      <c r="A38" s="89"/>
      <c r="B38" s="88"/>
      <c r="C38" s="90" t="s">
        <v>93</v>
      </c>
      <c r="D38" s="91" t="s">
        <v>379</v>
      </c>
      <c r="E38" s="12">
        <v>3285194139</v>
      </c>
      <c r="F38" s="102"/>
      <c r="G38" s="103"/>
      <c r="H38" s="106"/>
      <c r="I38" s="123"/>
      <c r="J38" s="102"/>
      <c r="K38" s="103"/>
      <c r="L38" s="106"/>
    </row>
    <row r="39" spans="1:12" ht="12.75">
      <c r="A39" s="89"/>
      <c r="B39" s="88" t="s">
        <v>104</v>
      </c>
      <c r="C39" s="117" t="s">
        <v>380</v>
      </c>
      <c r="D39" s="91"/>
      <c r="E39" s="12"/>
      <c r="F39" s="102"/>
      <c r="G39" s="103">
        <f>SUM(F40:F43)</f>
        <v>0</v>
      </c>
      <c r="H39" s="106"/>
      <c r="I39" s="123"/>
      <c r="J39" s="102"/>
      <c r="K39" s="103">
        <f>SUM(J40:J43)</f>
        <v>0</v>
      </c>
      <c r="L39" s="106"/>
    </row>
    <row r="40" spans="1:12" ht="12.75">
      <c r="A40" s="89"/>
      <c r="B40" s="88"/>
      <c r="C40" s="90" t="s">
        <v>78</v>
      </c>
      <c r="D40" s="91" t="s">
        <v>381</v>
      </c>
      <c r="E40" s="13">
        <v>239896550000</v>
      </c>
      <c r="F40" s="102"/>
      <c r="G40" s="103"/>
      <c r="H40" s="106"/>
      <c r="I40" s="123"/>
      <c r="J40" s="102"/>
      <c r="K40" s="103"/>
      <c r="L40" s="106"/>
    </row>
    <row r="41" spans="1:12" ht="12.75">
      <c r="A41" s="89"/>
      <c r="B41" s="88"/>
      <c r="C41" s="90" t="s">
        <v>91</v>
      </c>
      <c r="D41" s="91" t="s">
        <v>382</v>
      </c>
      <c r="E41" s="13">
        <v>-239896550000</v>
      </c>
      <c r="F41" s="102"/>
      <c r="G41" s="103"/>
      <c r="H41" s="106"/>
      <c r="I41" s="123"/>
      <c r="J41" s="102"/>
      <c r="K41" s="103"/>
      <c r="L41" s="106"/>
    </row>
    <row r="42" spans="1:12" ht="12.75">
      <c r="A42" s="89"/>
      <c r="B42" s="88"/>
      <c r="C42" s="90" t="s">
        <v>92</v>
      </c>
      <c r="D42" s="91" t="s">
        <v>383</v>
      </c>
      <c r="E42" s="12"/>
      <c r="F42" s="102"/>
      <c r="G42" s="103"/>
      <c r="H42" s="106"/>
      <c r="I42" s="123"/>
      <c r="J42" s="102"/>
      <c r="K42" s="103"/>
      <c r="L42" s="106"/>
    </row>
    <row r="43" spans="1:12" ht="12.75">
      <c r="A43" s="89"/>
      <c r="B43" s="88"/>
      <c r="C43" s="90" t="s">
        <v>93</v>
      </c>
      <c r="D43" s="91" t="s">
        <v>384</v>
      </c>
      <c r="E43" s="12">
        <v>80169778519</v>
      </c>
      <c r="F43" s="102"/>
      <c r="G43" s="103"/>
      <c r="H43" s="106"/>
      <c r="I43" s="123"/>
      <c r="J43" s="102"/>
      <c r="K43" s="103"/>
      <c r="L43" s="106"/>
    </row>
    <row r="44" spans="1:12" ht="12.75">
      <c r="A44" s="89"/>
      <c r="B44" s="88" t="s">
        <v>105</v>
      </c>
      <c r="C44" s="117" t="s">
        <v>385</v>
      </c>
      <c r="D44" s="91"/>
      <c r="E44" s="12"/>
      <c r="F44" s="102"/>
      <c r="G44" s="103">
        <f>SUM(F45:F46)</f>
        <v>0</v>
      </c>
      <c r="H44" s="106"/>
      <c r="I44" s="123"/>
      <c r="J44" s="102"/>
      <c r="K44" s="103">
        <f>SUM(J45:J46)</f>
        <v>0</v>
      </c>
      <c r="L44" s="106"/>
    </row>
    <row r="45" spans="1:12" ht="12.75">
      <c r="A45" s="89"/>
      <c r="B45" s="88"/>
      <c r="C45" s="90" t="s">
        <v>78</v>
      </c>
      <c r="D45" s="91" t="s">
        <v>386</v>
      </c>
      <c r="E45" s="12"/>
      <c r="F45" s="102"/>
      <c r="G45" s="103"/>
      <c r="H45" s="106"/>
      <c r="I45" s="123"/>
      <c r="J45" s="102"/>
      <c r="K45" s="103"/>
      <c r="L45" s="106"/>
    </row>
    <row r="46" spans="1:12" ht="12.75">
      <c r="A46" s="89"/>
      <c r="B46" s="88"/>
      <c r="C46" s="90" t="s">
        <v>91</v>
      </c>
      <c r="D46" s="91" t="s">
        <v>387</v>
      </c>
      <c r="E46" s="12">
        <v>297540943595</v>
      </c>
      <c r="F46" s="102"/>
      <c r="G46" s="103"/>
      <c r="H46" s="106"/>
      <c r="I46" s="123"/>
      <c r="J46" s="102"/>
      <c r="K46" s="103"/>
      <c r="L46" s="106"/>
    </row>
    <row r="47" spans="1:12" ht="12.75">
      <c r="A47" s="89"/>
      <c r="B47" s="88" t="s">
        <v>76</v>
      </c>
      <c r="C47" s="117" t="s">
        <v>388</v>
      </c>
      <c r="D47" s="91"/>
      <c r="E47" s="12"/>
      <c r="F47" s="102"/>
      <c r="G47" s="103">
        <f>SUM(F48:F51)</f>
        <v>0</v>
      </c>
      <c r="H47" s="106"/>
      <c r="I47" s="123"/>
      <c r="J47" s="102"/>
      <c r="K47" s="103">
        <f>SUM(J48:J51)</f>
        <v>0</v>
      </c>
      <c r="L47" s="106"/>
    </row>
    <row r="48" spans="1:12" ht="12.75">
      <c r="A48" s="89"/>
      <c r="B48" s="88"/>
      <c r="C48" s="90" t="s">
        <v>78</v>
      </c>
      <c r="D48" s="91" t="s">
        <v>301</v>
      </c>
      <c r="E48" s="12">
        <v>3547799920</v>
      </c>
      <c r="F48" s="102"/>
      <c r="G48" s="103"/>
      <c r="H48" s="106"/>
      <c r="I48" s="123"/>
      <c r="J48" s="102"/>
      <c r="K48" s="103"/>
      <c r="L48" s="106"/>
    </row>
    <row r="49" spans="1:12" ht="12.75">
      <c r="A49" s="89"/>
      <c r="B49" s="88"/>
      <c r="C49" s="90" t="s">
        <v>91</v>
      </c>
      <c r="D49" s="91" t="s">
        <v>106</v>
      </c>
      <c r="E49" s="12"/>
      <c r="F49" s="102"/>
      <c r="G49" s="103"/>
      <c r="H49" s="106"/>
      <c r="I49" s="123"/>
      <c r="J49" s="102"/>
      <c r="K49" s="103"/>
      <c r="L49" s="106"/>
    </row>
    <row r="50" spans="1:12" ht="12.75">
      <c r="A50" s="89"/>
      <c r="B50" s="88"/>
      <c r="C50" s="90" t="s">
        <v>92</v>
      </c>
      <c r="D50" s="91" t="s">
        <v>389</v>
      </c>
      <c r="E50" s="12"/>
      <c r="F50" s="102"/>
      <c r="G50" s="103"/>
      <c r="H50" s="106"/>
      <c r="I50" s="123"/>
      <c r="J50" s="102"/>
      <c r="K50" s="103"/>
      <c r="L50" s="106"/>
    </row>
    <row r="51" spans="1:12" ht="12.75">
      <c r="A51" s="89"/>
      <c r="B51" s="88"/>
      <c r="C51" s="90" t="s">
        <v>93</v>
      </c>
      <c r="D51" s="91" t="s">
        <v>390</v>
      </c>
      <c r="E51" s="12"/>
      <c r="F51" s="102"/>
      <c r="G51" s="103"/>
      <c r="H51" s="106"/>
      <c r="I51" s="123"/>
      <c r="J51" s="102"/>
      <c r="K51" s="103"/>
      <c r="L51" s="106"/>
    </row>
    <row r="52" spans="1:12" ht="12.75">
      <c r="A52" s="89" t="s">
        <v>107</v>
      </c>
      <c r="B52" s="88" t="s">
        <v>391</v>
      </c>
      <c r="C52" s="118"/>
      <c r="D52" s="91"/>
      <c r="E52" s="12"/>
      <c r="F52" s="102"/>
      <c r="G52" s="103"/>
      <c r="H52" s="106">
        <f>SUM(G53+G61+G67+G74+G77+G80+G83)</f>
        <v>0</v>
      </c>
      <c r="I52" s="123"/>
      <c r="J52" s="102"/>
      <c r="K52" s="103"/>
      <c r="L52" s="106">
        <f>SUM(K53+K61+K67+K74+K77+K80+K83)</f>
        <v>0</v>
      </c>
    </row>
    <row r="53" spans="1:12" ht="12.75">
      <c r="A53" s="89"/>
      <c r="B53" s="88" t="s">
        <v>77</v>
      </c>
      <c r="C53" s="117" t="s">
        <v>352</v>
      </c>
      <c r="D53" s="91"/>
      <c r="E53" s="12"/>
      <c r="F53" s="102"/>
      <c r="G53" s="103">
        <f>SUM(F54:F60)</f>
        <v>0</v>
      </c>
      <c r="H53" s="106"/>
      <c r="I53" s="123"/>
      <c r="J53" s="102"/>
      <c r="K53" s="103">
        <f>SUM(J54:J60)</f>
        <v>0</v>
      </c>
      <c r="L53" s="106"/>
    </row>
    <row r="54" spans="1:12" ht="12.75">
      <c r="A54" s="89"/>
      <c r="B54" s="88"/>
      <c r="C54" s="90" t="s">
        <v>78</v>
      </c>
      <c r="D54" s="91" t="s">
        <v>353</v>
      </c>
      <c r="E54" s="12">
        <v>24331000000</v>
      </c>
      <c r="F54" s="102"/>
      <c r="G54" s="103"/>
      <c r="H54" s="106"/>
      <c r="I54" s="123"/>
      <c r="J54" s="102"/>
      <c r="K54" s="103"/>
      <c r="L54" s="106"/>
    </row>
    <row r="55" spans="1:12" ht="12.75">
      <c r="A55" s="89"/>
      <c r="B55" s="88"/>
      <c r="C55" s="90" t="s">
        <v>79</v>
      </c>
      <c r="D55" s="91" t="s">
        <v>80</v>
      </c>
      <c r="E55" s="12"/>
      <c r="F55" s="102"/>
      <c r="G55" s="103"/>
      <c r="H55" s="106"/>
      <c r="I55" s="123"/>
      <c r="J55" s="102"/>
      <c r="K55" s="103"/>
      <c r="L55" s="106"/>
    </row>
    <row r="56" spans="1:12" ht="12.75">
      <c r="A56" s="89"/>
      <c r="B56" s="88"/>
      <c r="C56" s="90" t="s">
        <v>81</v>
      </c>
      <c r="D56" s="91" t="s">
        <v>82</v>
      </c>
      <c r="E56" s="12"/>
      <c r="F56" s="102"/>
      <c r="G56" s="103"/>
      <c r="H56" s="106"/>
      <c r="I56" s="123"/>
      <c r="J56" s="102"/>
      <c r="K56" s="103"/>
      <c r="L56" s="106"/>
    </row>
    <row r="57" spans="1:12" ht="12.75">
      <c r="A57" s="89"/>
      <c r="B57" s="88"/>
      <c r="C57" s="90" t="s">
        <v>81</v>
      </c>
      <c r="D57" s="91" t="s">
        <v>392</v>
      </c>
      <c r="E57" s="12"/>
      <c r="F57" s="102"/>
      <c r="G57" s="103"/>
      <c r="H57" s="106"/>
      <c r="I57" s="123"/>
      <c r="J57" s="102"/>
      <c r="K57" s="103"/>
      <c r="L57" s="106"/>
    </row>
    <row r="58" spans="1:12" ht="12.75">
      <c r="A58" s="89"/>
      <c r="B58" s="88"/>
      <c r="C58" s="90" t="s">
        <v>83</v>
      </c>
      <c r="D58" s="91" t="s">
        <v>357</v>
      </c>
      <c r="E58" s="12"/>
      <c r="F58" s="102"/>
      <c r="G58" s="103"/>
      <c r="H58" s="106"/>
      <c r="I58" s="123"/>
      <c r="J58" s="102"/>
      <c r="K58" s="103"/>
      <c r="L58" s="106"/>
    </row>
    <row r="59" spans="1:12" ht="12.75">
      <c r="A59" s="89"/>
      <c r="B59" s="88"/>
      <c r="C59" s="90" t="s">
        <v>84</v>
      </c>
      <c r="D59" s="91" t="s">
        <v>358</v>
      </c>
      <c r="E59" s="12"/>
      <c r="F59" s="102"/>
      <c r="G59" s="103"/>
      <c r="H59" s="106"/>
      <c r="I59" s="123"/>
      <c r="J59" s="102"/>
      <c r="K59" s="103"/>
      <c r="L59" s="106"/>
    </row>
    <row r="60" spans="1:12" ht="12.75">
      <c r="A60" s="89"/>
      <c r="B60" s="88"/>
      <c r="C60" s="90" t="s">
        <v>85</v>
      </c>
      <c r="D60" s="91" t="s">
        <v>89</v>
      </c>
      <c r="E60" s="12"/>
      <c r="F60" s="102"/>
      <c r="G60" s="103"/>
      <c r="H60" s="106"/>
      <c r="I60" s="123"/>
      <c r="J60" s="102"/>
      <c r="K60" s="103"/>
      <c r="L60" s="106"/>
    </row>
    <row r="61" spans="1:12" ht="12.75">
      <c r="A61" s="89"/>
      <c r="B61" s="88" t="s">
        <v>90</v>
      </c>
      <c r="C61" s="117" t="s">
        <v>359</v>
      </c>
      <c r="D61" s="91"/>
      <c r="E61" s="12"/>
      <c r="F61" s="102"/>
      <c r="G61" s="103">
        <f>SUM(F62:F66)</f>
        <v>0</v>
      </c>
      <c r="H61" s="106"/>
      <c r="I61" s="123"/>
      <c r="J61" s="102"/>
      <c r="K61" s="103">
        <f>SUM(J62:J66)</f>
        <v>0</v>
      </c>
      <c r="L61" s="106"/>
    </row>
    <row r="62" spans="1:12" ht="12.75">
      <c r="A62" s="89"/>
      <c r="B62" s="88"/>
      <c r="C62" s="90" t="s">
        <v>78</v>
      </c>
      <c r="D62" s="91" t="s">
        <v>360</v>
      </c>
      <c r="E62" s="12"/>
      <c r="F62" s="102"/>
      <c r="G62" s="103"/>
      <c r="H62" s="106"/>
      <c r="I62" s="123"/>
      <c r="J62" s="102"/>
      <c r="K62" s="103"/>
      <c r="L62" s="106"/>
    </row>
    <row r="63" spans="1:12" ht="12.75">
      <c r="A63" s="89"/>
      <c r="B63" s="88"/>
      <c r="C63" s="90" t="s">
        <v>91</v>
      </c>
      <c r="D63" s="91" t="s">
        <v>361</v>
      </c>
      <c r="E63" s="12"/>
      <c r="F63" s="102"/>
      <c r="G63" s="103"/>
      <c r="H63" s="106"/>
      <c r="I63" s="123"/>
      <c r="J63" s="102"/>
      <c r="K63" s="103"/>
      <c r="L63" s="106"/>
    </row>
    <row r="64" spans="1:12" ht="12.75">
      <c r="A64" s="89"/>
      <c r="B64" s="88"/>
      <c r="C64" s="90" t="s">
        <v>92</v>
      </c>
      <c r="D64" s="91" t="s">
        <v>362</v>
      </c>
      <c r="E64" s="12"/>
      <c r="F64" s="102"/>
      <c r="G64" s="103"/>
      <c r="H64" s="106"/>
      <c r="I64" s="123"/>
      <c r="J64" s="102"/>
      <c r="K64" s="103"/>
      <c r="L64" s="106"/>
    </row>
    <row r="65" spans="1:12" ht="12.75">
      <c r="A65" s="89"/>
      <c r="B65" s="88"/>
      <c r="C65" s="90" t="s">
        <v>93</v>
      </c>
      <c r="D65" s="91" t="s">
        <v>363</v>
      </c>
      <c r="E65" s="12"/>
      <c r="F65" s="102"/>
      <c r="G65" s="103"/>
      <c r="H65" s="106"/>
      <c r="I65" s="123"/>
      <c r="J65" s="102"/>
      <c r="K65" s="103"/>
      <c r="L65" s="106"/>
    </row>
    <row r="66" spans="1:12" ht="12.75">
      <c r="A66" s="89"/>
      <c r="B66" s="88"/>
      <c r="C66" s="90" t="s">
        <v>94</v>
      </c>
      <c r="D66" s="91" t="s">
        <v>364</v>
      </c>
      <c r="E66" s="12"/>
      <c r="F66" s="102"/>
      <c r="G66" s="103"/>
      <c r="H66" s="106"/>
      <c r="I66" s="123"/>
      <c r="J66" s="102"/>
      <c r="K66" s="103"/>
      <c r="L66" s="106"/>
    </row>
    <row r="67" spans="1:12" ht="12.75">
      <c r="A67" s="89"/>
      <c r="B67" s="88" t="s">
        <v>95</v>
      </c>
      <c r="C67" s="117" t="s">
        <v>365</v>
      </c>
      <c r="D67" s="91"/>
      <c r="E67" s="12"/>
      <c r="F67" s="102"/>
      <c r="G67" s="103">
        <f>SUM(F68:F73)</f>
        <v>0</v>
      </c>
      <c r="H67" s="106"/>
      <c r="I67" s="123"/>
      <c r="J67" s="102"/>
      <c r="K67" s="103">
        <f>SUM(J68:J73)</f>
        <v>0</v>
      </c>
      <c r="L67" s="106"/>
    </row>
    <row r="68" spans="1:12" ht="12.75">
      <c r="A68" s="89"/>
      <c r="B68" s="88"/>
      <c r="C68" s="90" t="s">
        <v>78</v>
      </c>
      <c r="D68" s="91" t="s">
        <v>366</v>
      </c>
      <c r="E68" s="12"/>
      <c r="F68" s="102"/>
      <c r="G68" s="103"/>
      <c r="H68" s="106"/>
      <c r="I68" s="123"/>
      <c r="J68" s="102"/>
      <c r="K68" s="103"/>
      <c r="L68" s="106"/>
    </row>
    <row r="69" spans="1:12" ht="12.75">
      <c r="A69" s="89"/>
      <c r="B69" s="88"/>
      <c r="C69" s="90" t="s">
        <v>91</v>
      </c>
      <c r="D69" s="91" t="s">
        <v>367</v>
      </c>
      <c r="E69" s="12"/>
      <c r="F69" s="102"/>
      <c r="G69" s="103"/>
      <c r="H69" s="106"/>
      <c r="I69" s="123"/>
      <c r="J69" s="102"/>
      <c r="K69" s="103"/>
      <c r="L69" s="106"/>
    </row>
    <row r="70" spans="1:12" ht="12.75">
      <c r="A70" s="89"/>
      <c r="B70" s="88"/>
      <c r="C70" s="90" t="s">
        <v>92</v>
      </c>
      <c r="D70" s="91" t="s">
        <v>368</v>
      </c>
      <c r="E70" s="12"/>
      <c r="F70" s="102"/>
      <c r="G70" s="103"/>
      <c r="H70" s="106"/>
      <c r="I70" s="123"/>
      <c r="J70" s="102"/>
      <c r="K70" s="103"/>
      <c r="L70" s="106"/>
    </row>
    <row r="71" spans="1:12" ht="12.75">
      <c r="A71" s="89"/>
      <c r="B71" s="88"/>
      <c r="C71" s="90" t="s">
        <v>93</v>
      </c>
      <c r="D71" s="91" t="s">
        <v>370</v>
      </c>
      <c r="E71" s="12"/>
      <c r="F71" s="102"/>
      <c r="G71" s="103"/>
      <c r="H71" s="106"/>
      <c r="I71" s="123"/>
      <c r="J71" s="102"/>
      <c r="K71" s="103"/>
      <c r="L71" s="106"/>
    </row>
    <row r="72" spans="1:12" ht="12.75">
      <c r="A72" s="89"/>
      <c r="B72" s="88"/>
      <c r="C72" s="90" t="s">
        <v>94</v>
      </c>
      <c r="D72" s="91" t="s">
        <v>371</v>
      </c>
      <c r="E72" s="12"/>
      <c r="F72" s="102"/>
      <c r="G72" s="103"/>
      <c r="H72" s="106"/>
      <c r="I72" s="123"/>
      <c r="J72" s="102"/>
      <c r="K72" s="103"/>
      <c r="L72" s="106"/>
    </row>
    <row r="73" spans="1:12" ht="12.75">
      <c r="A73" s="89"/>
      <c r="B73" s="88"/>
      <c r="C73" s="90" t="s">
        <v>96</v>
      </c>
      <c r="D73" s="91" t="s">
        <v>393</v>
      </c>
      <c r="E73" s="12"/>
      <c r="F73" s="102"/>
      <c r="G73" s="103"/>
      <c r="H73" s="106"/>
      <c r="I73" s="123"/>
      <c r="J73" s="102"/>
      <c r="K73" s="103"/>
      <c r="L73" s="106"/>
    </row>
    <row r="74" spans="1:12" ht="12.75">
      <c r="A74" s="89"/>
      <c r="B74" s="88" t="s">
        <v>97</v>
      </c>
      <c r="C74" s="117" t="s">
        <v>372</v>
      </c>
      <c r="D74" s="91"/>
      <c r="E74" s="12"/>
      <c r="F74" s="102"/>
      <c r="G74" s="103">
        <f>SUM(F75:F76)</f>
        <v>0</v>
      </c>
      <c r="H74" s="106"/>
      <c r="I74" s="123"/>
      <c r="J74" s="102"/>
      <c r="K74" s="103">
        <f>SUM(J75:J76)</f>
        <v>0</v>
      </c>
      <c r="L74" s="106"/>
    </row>
    <row r="75" spans="1:12" ht="12.75">
      <c r="A75" s="89"/>
      <c r="B75" s="88"/>
      <c r="C75" s="117" t="s">
        <v>98</v>
      </c>
      <c r="D75" s="91" t="s">
        <v>99</v>
      </c>
      <c r="E75" s="12"/>
      <c r="F75" s="102"/>
      <c r="G75" s="103"/>
      <c r="H75" s="106"/>
      <c r="I75" s="123"/>
      <c r="J75" s="102"/>
      <c r="K75" s="103"/>
      <c r="L75" s="106"/>
    </row>
    <row r="76" spans="1:12" ht="12.75">
      <c r="A76" s="89"/>
      <c r="B76" s="88"/>
      <c r="C76" s="117" t="s">
        <v>79</v>
      </c>
      <c r="D76" s="91" t="s">
        <v>100</v>
      </c>
      <c r="E76" s="12"/>
      <c r="F76" s="102"/>
      <c r="G76" s="103"/>
      <c r="H76" s="106"/>
      <c r="I76" s="123"/>
      <c r="J76" s="102"/>
      <c r="K76" s="103"/>
      <c r="L76" s="106"/>
    </row>
    <row r="77" spans="1:12" ht="12.75">
      <c r="A77" s="89"/>
      <c r="B77" s="88" t="s">
        <v>101</v>
      </c>
      <c r="C77" s="117" t="s">
        <v>380</v>
      </c>
      <c r="D77" s="91"/>
      <c r="E77" s="12"/>
      <c r="F77" s="102"/>
      <c r="G77" s="103">
        <f>SUM(F78:F79)</f>
        <v>0</v>
      </c>
      <c r="H77" s="106"/>
      <c r="I77" s="123"/>
      <c r="J77" s="102"/>
      <c r="K77" s="103">
        <f>SUM(J78:J79)</f>
        <v>0</v>
      </c>
      <c r="L77" s="106"/>
    </row>
    <row r="78" spans="1:12" ht="12.75">
      <c r="A78" s="89"/>
      <c r="B78" s="88"/>
      <c r="C78" s="90" t="s">
        <v>78</v>
      </c>
      <c r="D78" s="91" t="s">
        <v>394</v>
      </c>
      <c r="E78" s="12">
        <v>1438028210372</v>
      </c>
      <c r="F78" s="102"/>
      <c r="G78" s="103"/>
      <c r="H78" s="106"/>
      <c r="I78" s="123"/>
      <c r="J78" s="102"/>
      <c r="K78" s="103"/>
      <c r="L78" s="106"/>
    </row>
    <row r="79" spans="1:12" ht="12.75">
      <c r="A79" s="89"/>
      <c r="B79" s="88"/>
      <c r="C79" s="90" t="s">
        <v>91</v>
      </c>
      <c r="D79" s="91" t="s">
        <v>384</v>
      </c>
      <c r="E79" s="12"/>
      <c r="F79" s="102"/>
      <c r="G79" s="103"/>
      <c r="H79" s="106"/>
      <c r="I79" s="123"/>
      <c r="J79" s="102"/>
      <c r="K79" s="103"/>
      <c r="L79" s="106"/>
    </row>
    <row r="80" spans="1:12" ht="12.75">
      <c r="A80" s="89"/>
      <c r="B80" s="88" t="s">
        <v>103</v>
      </c>
      <c r="C80" s="117" t="s">
        <v>395</v>
      </c>
      <c r="D80" s="91"/>
      <c r="E80" s="12"/>
      <c r="F80" s="102"/>
      <c r="G80" s="103">
        <f>SUM(F81:F82)</f>
        <v>0</v>
      </c>
      <c r="H80" s="106"/>
      <c r="I80" s="123"/>
      <c r="J80" s="102"/>
      <c r="K80" s="103">
        <f>SUM(J81:J82)</f>
        <v>0</v>
      </c>
      <c r="L80" s="106"/>
    </row>
    <row r="81" spans="1:12" ht="12.75">
      <c r="A81" s="89"/>
      <c r="B81" s="88"/>
      <c r="C81" s="90" t="s">
        <v>78</v>
      </c>
      <c r="D81" s="91" t="s">
        <v>396</v>
      </c>
      <c r="E81" s="12"/>
      <c r="F81" s="102"/>
      <c r="G81" s="103"/>
      <c r="H81" s="106"/>
      <c r="I81" s="123"/>
      <c r="J81" s="102"/>
      <c r="K81" s="103"/>
      <c r="L81" s="106"/>
    </row>
    <row r="82" spans="1:12" ht="12.75">
      <c r="A82" s="89"/>
      <c r="B82" s="88"/>
      <c r="C82" s="90" t="s">
        <v>91</v>
      </c>
      <c r="D82" s="91" t="s">
        <v>387</v>
      </c>
      <c r="E82" s="12"/>
      <c r="F82" s="102"/>
      <c r="G82" s="103"/>
      <c r="H82" s="106"/>
      <c r="I82" s="123"/>
      <c r="J82" s="102"/>
      <c r="K82" s="103"/>
      <c r="L82" s="106"/>
    </row>
    <row r="83" spans="1:12" ht="12.75">
      <c r="A83" s="89"/>
      <c r="B83" s="88" t="s">
        <v>104</v>
      </c>
      <c r="C83" s="117" t="s">
        <v>397</v>
      </c>
      <c r="D83" s="91"/>
      <c r="E83" s="12"/>
      <c r="F83" s="102"/>
      <c r="G83" s="103">
        <f>SUM(F84:F86)</f>
        <v>0</v>
      </c>
      <c r="H83" s="106"/>
      <c r="I83" s="123"/>
      <c r="J83" s="102"/>
      <c r="K83" s="103">
        <f>SUM(J84:J86)</f>
        <v>0</v>
      </c>
      <c r="L83" s="106"/>
    </row>
    <row r="84" spans="1:12" ht="12.75">
      <c r="A84" s="89"/>
      <c r="B84" s="88"/>
      <c r="C84" s="90" t="s">
        <v>78</v>
      </c>
      <c r="D84" s="91" t="s">
        <v>398</v>
      </c>
      <c r="E84" s="12"/>
      <c r="F84" s="102"/>
      <c r="G84" s="103"/>
      <c r="H84" s="106"/>
      <c r="I84" s="123"/>
      <c r="J84" s="102"/>
      <c r="K84" s="103"/>
      <c r="L84" s="106"/>
    </row>
    <row r="85" spans="1:12" ht="12.75">
      <c r="A85" s="89"/>
      <c r="B85" s="88"/>
      <c r="C85" s="90" t="s">
        <v>91</v>
      </c>
      <c r="D85" s="91" t="s">
        <v>399</v>
      </c>
      <c r="E85" s="12"/>
      <c r="F85" s="102"/>
      <c r="G85" s="103"/>
      <c r="H85" s="106"/>
      <c r="I85" s="123"/>
      <c r="J85" s="102"/>
      <c r="K85" s="103"/>
      <c r="L85" s="106"/>
    </row>
    <row r="86" spans="1:12" ht="12.75">
      <c r="A86" s="89"/>
      <c r="B86" s="88"/>
      <c r="C86" s="90" t="s">
        <v>92</v>
      </c>
      <c r="D86" s="91" t="s">
        <v>400</v>
      </c>
      <c r="E86" s="12"/>
      <c r="F86" s="102"/>
      <c r="G86" s="103"/>
      <c r="H86" s="106"/>
      <c r="I86" s="123"/>
      <c r="J86" s="102"/>
      <c r="K86" s="103"/>
      <c r="L86" s="106"/>
    </row>
    <row r="87" spans="1:12" ht="12.75">
      <c r="A87" s="89" t="s">
        <v>108</v>
      </c>
      <c r="B87" s="88" t="s">
        <v>401</v>
      </c>
      <c r="C87" s="118"/>
      <c r="D87" s="91"/>
      <c r="E87" s="12"/>
      <c r="F87" s="102"/>
      <c r="G87" s="103"/>
      <c r="H87" s="106">
        <f>SUM(G88+G93+G99+G105+G106+G107)</f>
        <v>0</v>
      </c>
      <c r="I87" s="123"/>
      <c r="J87" s="102"/>
      <c r="K87" s="103"/>
      <c r="L87" s="106">
        <f>SUM(K88+K93+K99+K105+K106+K107)</f>
        <v>0</v>
      </c>
    </row>
    <row r="88" spans="1:12" ht="12.75">
      <c r="A88" s="89"/>
      <c r="B88" s="88" t="s">
        <v>77</v>
      </c>
      <c r="C88" s="117" t="s">
        <v>402</v>
      </c>
      <c r="D88" s="91"/>
      <c r="E88" s="12"/>
      <c r="F88" s="102"/>
      <c r="G88" s="103">
        <f>SUM(F89:F92)</f>
        <v>0</v>
      </c>
      <c r="H88" s="106"/>
      <c r="I88" s="123"/>
      <c r="J88" s="102"/>
      <c r="K88" s="103">
        <f>SUM(J89:J92)</f>
        <v>0</v>
      </c>
      <c r="L88" s="106"/>
    </row>
    <row r="89" spans="1:12" ht="12.75">
      <c r="A89" s="89"/>
      <c r="B89" s="88"/>
      <c r="C89" s="90" t="s">
        <v>78</v>
      </c>
      <c r="D89" s="91" t="s">
        <v>403</v>
      </c>
      <c r="E89" s="12">
        <v>1744000000000</v>
      </c>
      <c r="F89" s="102"/>
      <c r="G89" s="103"/>
      <c r="H89" s="106"/>
      <c r="I89" s="123"/>
      <c r="J89" s="102"/>
      <c r="K89" s="103"/>
      <c r="L89" s="106"/>
    </row>
    <row r="90" spans="1:12" ht="12.75">
      <c r="A90" s="89"/>
      <c r="B90" s="88"/>
      <c r="C90" s="90" t="s">
        <v>91</v>
      </c>
      <c r="D90" s="91" t="s">
        <v>404</v>
      </c>
      <c r="E90" s="12"/>
      <c r="F90" s="102"/>
      <c r="G90" s="103"/>
      <c r="H90" s="106"/>
      <c r="I90" s="123"/>
      <c r="J90" s="102"/>
      <c r="K90" s="103"/>
      <c r="L90" s="106"/>
    </row>
    <row r="91" spans="1:12" ht="12.75">
      <c r="A91" s="89"/>
      <c r="B91" s="88"/>
      <c r="C91" s="90" t="s">
        <v>81</v>
      </c>
      <c r="D91" s="91" t="s">
        <v>405</v>
      </c>
      <c r="E91" s="12"/>
      <c r="F91" s="102"/>
      <c r="G91" s="103"/>
      <c r="H91" s="106"/>
      <c r="I91" s="123"/>
      <c r="J91" s="102"/>
      <c r="K91" s="103"/>
      <c r="L91" s="106"/>
    </row>
    <row r="92" spans="1:12" ht="12.75">
      <c r="A92" s="89"/>
      <c r="B92" s="88"/>
      <c r="C92" s="90" t="s">
        <v>83</v>
      </c>
      <c r="D92" s="91" t="s">
        <v>406</v>
      </c>
      <c r="E92" s="12"/>
      <c r="F92" s="102"/>
      <c r="G92" s="103"/>
      <c r="H92" s="106"/>
      <c r="I92" s="123"/>
      <c r="J92" s="102"/>
      <c r="K92" s="103"/>
      <c r="L92" s="106"/>
    </row>
    <row r="93" spans="1:12" ht="12.75">
      <c r="A93" s="89"/>
      <c r="B93" s="88" t="s">
        <v>90</v>
      </c>
      <c r="C93" s="117" t="s">
        <v>407</v>
      </c>
      <c r="D93" s="91"/>
      <c r="E93" s="12"/>
      <c r="F93" s="102"/>
      <c r="G93" s="103">
        <f>SUM(F94:F98)</f>
        <v>0</v>
      </c>
      <c r="H93" s="106"/>
      <c r="I93" s="123"/>
      <c r="J93" s="102"/>
      <c r="K93" s="103">
        <f>SUM(J94:J98)</f>
        <v>0</v>
      </c>
      <c r="L93" s="106"/>
    </row>
    <row r="94" spans="1:12" ht="12.75">
      <c r="A94" s="89"/>
      <c r="B94" s="88"/>
      <c r="C94" s="90" t="s">
        <v>78</v>
      </c>
      <c r="D94" s="91" t="s">
        <v>408</v>
      </c>
      <c r="E94" s="12"/>
      <c r="F94" s="102"/>
      <c r="G94" s="103"/>
      <c r="H94" s="106"/>
      <c r="I94" s="123"/>
      <c r="J94" s="102"/>
      <c r="K94" s="103"/>
      <c r="L94" s="106"/>
    </row>
    <row r="95" spans="1:12" ht="12.75">
      <c r="A95" s="89"/>
      <c r="B95" s="88"/>
      <c r="C95" s="90" t="s">
        <v>91</v>
      </c>
      <c r="D95" s="91" t="s">
        <v>409</v>
      </c>
      <c r="E95" s="12"/>
      <c r="F95" s="102"/>
      <c r="G95" s="103"/>
      <c r="H95" s="106"/>
      <c r="I95" s="123"/>
      <c r="J95" s="102"/>
      <c r="K95" s="103"/>
      <c r="L95" s="106"/>
    </row>
    <row r="96" spans="1:12" ht="12.75">
      <c r="A96" s="89"/>
      <c r="B96" s="88"/>
      <c r="C96" s="90" t="s">
        <v>81</v>
      </c>
      <c r="D96" s="91" t="s">
        <v>435</v>
      </c>
      <c r="E96" s="12"/>
      <c r="F96" s="102"/>
      <c r="G96" s="103"/>
      <c r="H96" s="106"/>
      <c r="I96" s="123"/>
      <c r="J96" s="102"/>
      <c r="K96" s="103"/>
      <c r="L96" s="106"/>
    </row>
    <row r="97" spans="1:12" ht="12.75">
      <c r="A97" s="89"/>
      <c r="B97" s="88"/>
      <c r="C97" s="90" t="s">
        <v>83</v>
      </c>
      <c r="D97" s="91" t="s">
        <v>436</v>
      </c>
      <c r="E97" s="12">
        <v>928172259956</v>
      </c>
      <c r="F97" s="102"/>
      <c r="G97" s="103"/>
      <c r="H97" s="106"/>
      <c r="I97" s="123"/>
      <c r="J97" s="102"/>
      <c r="K97" s="103"/>
      <c r="L97" s="106"/>
    </row>
    <row r="98" spans="1:12" ht="12.75">
      <c r="A98" s="89"/>
      <c r="B98" s="88"/>
      <c r="C98" s="90" t="s">
        <v>84</v>
      </c>
      <c r="D98" s="91" t="s">
        <v>410</v>
      </c>
      <c r="E98" s="12"/>
      <c r="F98" s="102"/>
      <c r="G98" s="103"/>
      <c r="H98" s="106"/>
      <c r="I98" s="123"/>
      <c r="J98" s="102"/>
      <c r="K98" s="103"/>
      <c r="L98" s="106"/>
    </row>
    <row r="99" spans="1:12" ht="12.75">
      <c r="A99" s="89"/>
      <c r="B99" s="88" t="s">
        <v>95</v>
      </c>
      <c r="C99" s="117" t="s">
        <v>411</v>
      </c>
      <c r="D99" s="91"/>
      <c r="E99" s="12"/>
      <c r="F99" s="102"/>
      <c r="G99" s="103">
        <f>SUM(F100:F104)</f>
        <v>0</v>
      </c>
      <c r="H99" s="106"/>
      <c r="I99" s="123"/>
      <c r="J99" s="102"/>
      <c r="K99" s="103">
        <f>SUM(J100:J104)</f>
        <v>0</v>
      </c>
      <c r="L99" s="106"/>
    </row>
    <row r="100" spans="1:12" ht="12.75">
      <c r="A100" s="89"/>
      <c r="B100" s="88"/>
      <c r="C100" s="90" t="s">
        <v>78</v>
      </c>
      <c r="D100" s="91" t="s">
        <v>412</v>
      </c>
      <c r="E100" s="12">
        <v>233960962954</v>
      </c>
      <c r="F100" s="102"/>
      <c r="G100" s="112"/>
      <c r="H100" s="124"/>
      <c r="I100" s="125"/>
      <c r="J100" s="102"/>
      <c r="K100" s="112"/>
      <c r="L100" s="124"/>
    </row>
    <row r="101" spans="1:12" ht="12.75">
      <c r="A101" s="89"/>
      <c r="B101" s="88"/>
      <c r="C101" s="90" t="s">
        <v>91</v>
      </c>
      <c r="D101" s="91" t="s">
        <v>413</v>
      </c>
      <c r="E101" s="12"/>
      <c r="F101" s="102"/>
      <c r="G101" s="112"/>
      <c r="H101" s="124"/>
      <c r="I101" s="125"/>
      <c r="J101" s="102"/>
      <c r="K101" s="112"/>
      <c r="L101" s="124"/>
    </row>
    <row r="102" spans="1:12" ht="12.75">
      <c r="A102" s="89"/>
      <c r="B102" s="88"/>
      <c r="C102" s="90" t="s">
        <v>92</v>
      </c>
      <c r="D102" s="91" t="s">
        <v>414</v>
      </c>
      <c r="E102" s="12">
        <v>41279496871</v>
      </c>
      <c r="F102" s="102"/>
      <c r="G102" s="112"/>
      <c r="H102" s="124"/>
      <c r="I102" s="125"/>
      <c r="J102" s="102"/>
      <c r="K102" s="112"/>
      <c r="L102" s="124"/>
    </row>
    <row r="103" spans="1:12" ht="12.75">
      <c r="A103" s="89"/>
      <c r="B103" s="88"/>
      <c r="C103" s="90" t="s">
        <v>93</v>
      </c>
      <c r="D103" s="91" t="s">
        <v>415</v>
      </c>
      <c r="E103" s="12"/>
      <c r="F103" s="102"/>
      <c r="G103" s="112"/>
      <c r="H103" s="124"/>
      <c r="I103" s="125"/>
      <c r="J103" s="102"/>
      <c r="K103" s="112"/>
      <c r="L103" s="124"/>
    </row>
    <row r="104" spans="1:12" ht="12.75">
      <c r="A104" s="89"/>
      <c r="B104" s="88"/>
      <c r="C104" s="90" t="s">
        <v>94</v>
      </c>
      <c r="D104" s="91" t="s">
        <v>416</v>
      </c>
      <c r="E104" s="12"/>
      <c r="F104" s="102"/>
      <c r="G104" s="112"/>
      <c r="H104" s="124"/>
      <c r="I104" s="125"/>
      <c r="J104" s="102"/>
      <c r="K104" s="112"/>
      <c r="L104" s="124"/>
    </row>
    <row r="105" spans="1:12" ht="12.75">
      <c r="A105" s="89"/>
      <c r="B105" s="88" t="s">
        <v>97</v>
      </c>
      <c r="C105" s="117" t="s">
        <v>417</v>
      </c>
      <c r="D105" s="91"/>
      <c r="E105" s="12"/>
      <c r="F105" s="102"/>
      <c r="G105" s="112">
        <v>0</v>
      </c>
      <c r="H105" s="124"/>
      <c r="I105" s="125"/>
      <c r="J105" s="102"/>
      <c r="K105" s="112">
        <v>0</v>
      </c>
      <c r="L105" s="124"/>
    </row>
    <row r="106" spans="1:12" ht="12.75">
      <c r="A106" s="89"/>
      <c r="B106" s="88" t="s">
        <v>101</v>
      </c>
      <c r="C106" s="117" t="s">
        <v>418</v>
      </c>
      <c r="D106" s="91"/>
      <c r="E106" s="12"/>
      <c r="F106" s="102"/>
      <c r="G106" s="103">
        <v>0</v>
      </c>
      <c r="H106" s="124"/>
      <c r="I106" s="125"/>
      <c r="J106" s="102"/>
      <c r="K106" s="103">
        <v>0</v>
      </c>
      <c r="L106" s="124"/>
    </row>
    <row r="107" spans="1:12" ht="12.75">
      <c r="A107" s="89"/>
      <c r="B107" s="88" t="s">
        <v>103</v>
      </c>
      <c r="C107" s="117" t="s">
        <v>419</v>
      </c>
      <c r="D107" s="91"/>
      <c r="E107" s="13">
        <v>104236246051</v>
      </c>
      <c r="F107" s="102"/>
      <c r="G107" s="103">
        <v>0</v>
      </c>
      <c r="H107" s="106"/>
      <c r="I107" s="123"/>
      <c r="J107" s="102"/>
      <c r="K107" s="103">
        <v>0</v>
      </c>
      <c r="L107" s="106"/>
    </row>
    <row r="108" spans="1:12" ht="13.5" thickBot="1">
      <c r="A108" s="89"/>
      <c r="B108" s="88"/>
      <c r="C108" s="118"/>
      <c r="D108" s="119"/>
      <c r="E108" s="8"/>
      <c r="F108" s="102"/>
      <c r="G108" s="103"/>
      <c r="H108" s="106"/>
      <c r="I108" s="123"/>
      <c r="J108" s="102"/>
      <c r="K108" s="103"/>
      <c r="L108" s="106"/>
    </row>
    <row r="109" spans="1:12" ht="13.5" thickBot="1">
      <c r="A109" s="94"/>
      <c r="B109" s="95"/>
      <c r="C109" s="120"/>
      <c r="D109" s="97" t="s">
        <v>420</v>
      </c>
      <c r="E109" s="27"/>
      <c r="F109" s="110"/>
      <c r="G109" s="108"/>
      <c r="H109" s="108">
        <f>SUM(H87+H52+H4)</f>
        <v>0</v>
      </c>
      <c r="I109" s="126"/>
      <c r="J109" s="110"/>
      <c r="K109" s="108"/>
      <c r="L109" s="108">
        <f>SUM(L87+L52+L4)</f>
        <v>0</v>
      </c>
    </row>
    <row r="110" spans="1:12" ht="12.75">
      <c r="A110" s="28"/>
      <c r="B110" s="3"/>
      <c r="C110" s="28"/>
      <c r="D110" s="3"/>
      <c r="E110" s="3"/>
      <c r="F110" s="29"/>
      <c r="G110" s="30"/>
      <c r="H110" s="31"/>
      <c r="I110" s="33"/>
      <c r="J110" s="29"/>
      <c r="K110" s="30"/>
      <c r="L110" s="31"/>
    </row>
  </sheetData>
  <sheetProtection/>
  <mergeCells count="7">
    <mergeCell ref="B4:D4"/>
    <mergeCell ref="C5:D5"/>
    <mergeCell ref="A1:L1"/>
    <mergeCell ref="A2:L2"/>
    <mergeCell ref="F3:H3"/>
    <mergeCell ref="J3:L3"/>
    <mergeCell ref="A3:D3"/>
  </mergeCells>
  <conditionalFormatting sqref="A2:L2">
    <cfRule type="expression" priority="1" dxfId="15" stopIfTrue="1">
      <formula>#REF!=1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A118" sqref="A118"/>
    </sheetView>
  </sheetViews>
  <sheetFormatPr defaultColWidth="9.00390625" defaultRowHeight="12.75"/>
  <cols>
    <col min="1" max="1" width="3.125" style="20" customWidth="1"/>
    <col min="2" max="2" width="2.375" style="20" customWidth="1"/>
    <col min="3" max="3" width="3.875" style="20" customWidth="1"/>
    <col min="4" max="4" width="47.125" style="20" customWidth="1"/>
    <col min="5" max="5" width="0.74609375" style="20" hidden="1" customWidth="1"/>
    <col min="6" max="6" width="10.375" style="22" customWidth="1"/>
    <col min="7" max="7" width="11.25390625" style="22" bestFit="1" customWidth="1"/>
    <col min="8" max="8" width="12.875" style="22" customWidth="1"/>
    <col min="9" max="9" width="18.375" style="20" hidden="1" customWidth="1"/>
    <col min="10" max="10" width="12.75390625" style="22" bestFit="1" customWidth="1"/>
    <col min="11" max="12" width="12.25390625" style="22" bestFit="1" customWidth="1"/>
    <col min="13" max="16384" width="9.125" style="20" customWidth="1"/>
  </cols>
  <sheetData>
    <row r="1" spans="1:12" ht="12.75">
      <c r="A1" s="210">
        <f>'Income statement Turkish'!A1:H1</f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57">
        <f>vvv!B5</f>
        <v>0</v>
      </c>
    </row>
    <row r="2" spans="1:12" ht="13.5" thickBot="1">
      <c r="A2" s="222" t="s">
        <v>250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ht="11.25">
      <c r="A3" s="225" t="s">
        <v>176</v>
      </c>
      <c r="B3" s="226"/>
      <c r="C3" s="226"/>
      <c r="D3" s="226"/>
      <c r="E3" s="21"/>
      <c r="F3" s="128" t="s">
        <v>251</v>
      </c>
      <c r="G3" s="128">
        <f>vvv!B3</f>
        <v>0</v>
      </c>
      <c r="H3" s="129"/>
      <c r="I3" s="129"/>
      <c r="J3" s="130" t="s">
        <v>252</v>
      </c>
      <c r="K3" s="129">
        <f>vvv!B4</f>
        <v>0</v>
      </c>
      <c r="L3" s="111"/>
    </row>
    <row r="4" spans="1:12" ht="11.25">
      <c r="A4" s="89" t="s">
        <v>76</v>
      </c>
      <c r="B4" s="208" t="s">
        <v>177</v>
      </c>
      <c r="C4" s="209"/>
      <c r="D4" s="209"/>
      <c r="E4" s="23">
        <v>1000000</v>
      </c>
      <c r="F4" s="102"/>
      <c r="G4" s="103"/>
      <c r="H4" s="104">
        <f>SUM(G5+G15+G21+G28+G31+G34+G39+G44+G47)</f>
        <v>0</v>
      </c>
      <c r="I4" s="112"/>
      <c r="J4" s="112"/>
      <c r="K4" s="103"/>
      <c r="L4" s="104">
        <f>SUM(K5+K15+K21+K28+K31+K34+K39+K44+K47)</f>
        <v>0</v>
      </c>
    </row>
    <row r="5" spans="1:12" ht="11.25">
      <c r="A5" s="87"/>
      <c r="B5" s="88" t="s">
        <v>77</v>
      </c>
      <c r="C5" s="227" t="s">
        <v>178</v>
      </c>
      <c r="D5" s="228"/>
      <c r="E5" s="6"/>
      <c r="F5" s="102"/>
      <c r="G5" s="103">
        <f>SUM(F6:F14)</f>
        <v>0</v>
      </c>
      <c r="H5" s="104"/>
      <c r="I5" s="112"/>
      <c r="J5" s="112"/>
      <c r="K5" s="103">
        <f>SUM(J6:J14)</f>
        <v>0</v>
      </c>
      <c r="L5" s="104"/>
    </row>
    <row r="6" spans="1:12" ht="11.25">
      <c r="A6" s="89"/>
      <c r="B6" s="88"/>
      <c r="C6" s="90" t="s">
        <v>78</v>
      </c>
      <c r="D6" s="91" t="s">
        <v>179</v>
      </c>
      <c r="E6" s="12">
        <v>2166784792455</v>
      </c>
      <c r="F6" s="102">
        <f>'Liabilities Turkish'!F6/'Income statement Turkish'!$D$62</f>
        <v>0</v>
      </c>
      <c r="G6" s="103"/>
      <c r="H6" s="106"/>
      <c r="I6" s="113"/>
      <c r="J6" s="114">
        <f>'Liabilities Turkish'!J6/'Income statement Turkish'!$D$61</f>
        <v>0</v>
      </c>
      <c r="K6" s="103"/>
      <c r="L6" s="106"/>
    </row>
    <row r="7" spans="1:12" ht="11.25">
      <c r="A7" s="89"/>
      <c r="B7" s="88"/>
      <c r="C7" s="90" t="s">
        <v>79</v>
      </c>
      <c r="D7" s="91" t="s">
        <v>522</v>
      </c>
      <c r="E7" s="12"/>
      <c r="F7" s="102">
        <f>'Liabilities Turkish'!F7/'Income statement Turkish'!$D$62</f>
        <v>0</v>
      </c>
      <c r="G7" s="103"/>
      <c r="H7" s="106"/>
      <c r="I7" s="113"/>
      <c r="J7" s="114">
        <f>'Liabilities Turkish'!J7/'Income statement Turkish'!$D$61</f>
        <v>0</v>
      </c>
      <c r="K7" s="103"/>
      <c r="L7" s="106"/>
    </row>
    <row r="8" spans="1:12" ht="11.25">
      <c r="A8" s="89"/>
      <c r="B8" s="88"/>
      <c r="C8" s="90" t="s">
        <v>81</v>
      </c>
      <c r="D8" s="91" t="s">
        <v>523</v>
      </c>
      <c r="E8" s="12"/>
      <c r="F8" s="102">
        <f>'Liabilities Turkish'!F8/'Income statement Turkish'!$D$62</f>
        <v>0</v>
      </c>
      <c r="G8" s="103"/>
      <c r="H8" s="106"/>
      <c r="I8" s="113"/>
      <c r="J8" s="114">
        <f>'Liabilities Turkish'!J8/'Income statement Turkish'!$D$61</f>
        <v>0</v>
      </c>
      <c r="K8" s="103"/>
      <c r="L8" s="106"/>
    </row>
    <row r="9" spans="1:12" ht="11.25">
      <c r="A9" s="89"/>
      <c r="B9" s="88"/>
      <c r="C9" s="90" t="s">
        <v>83</v>
      </c>
      <c r="D9" s="91" t="s">
        <v>524</v>
      </c>
      <c r="E9" s="12"/>
      <c r="F9" s="102">
        <f>'Liabilities Turkish'!F9/'Income statement Turkish'!$D$62</f>
        <v>0</v>
      </c>
      <c r="G9" s="103"/>
      <c r="H9" s="106"/>
      <c r="I9" s="113"/>
      <c r="J9" s="114">
        <f>'Liabilities Turkish'!J9/'Income statement Turkish'!$D$61</f>
        <v>0</v>
      </c>
      <c r="K9" s="103"/>
      <c r="L9" s="106"/>
    </row>
    <row r="10" spans="1:12" ht="11.25">
      <c r="A10" s="89"/>
      <c r="B10" s="88"/>
      <c r="C10" s="90" t="s">
        <v>84</v>
      </c>
      <c r="D10" s="91" t="s">
        <v>468</v>
      </c>
      <c r="E10" s="12"/>
      <c r="F10" s="102">
        <f>'Liabilities Turkish'!F10/'Income statement Turkish'!$D$62</f>
        <v>0</v>
      </c>
      <c r="G10" s="103"/>
      <c r="H10" s="106"/>
      <c r="I10" s="113"/>
      <c r="J10" s="114">
        <f>'Liabilities Turkish'!J10/'Income statement Turkish'!$D$61</f>
        <v>0</v>
      </c>
      <c r="K10" s="103"/>
      <c r="L10" s="106"/>
    </row>
    <row r="11" spans="1:12" ht="11.25">
      <c r="A11" s="89"/>
      <c r="B11" s="88"/>
      <c r="C11" s="90" t="s">
        <v>85</v>
      </c>
      <c r="D11" s="91" t="s">
        <v>469</v>
      </c>
      <c r="E11" s="12"/>
      <c r="F11" s="102">
        <f>'Liabilities Turkish'!F11/'Income statement Turkish'!$D$62</f>
        <v>0</v>
      </c>
      <c r="G11" s="103"/>
      <c r="H11" s="106"/>
      <c r="I11" s="113"/>
      <c r="J11" s="114">
        <f>'Liabilities Turkish'!J11/'Income statement Turkish'!$D$61</f>
        <v>0</v>
      </c>
      <c r="K11" s="103"/>
      <c r="L11" s="106"/>
    </row>
    <row r="12" spans="1:12" ht="11.25">
      <c r="A12" s="89"/>
      <c r="B12" s="88"/>
      <c r="C12" s="90" t="s">
        <v>86</v>
      </c>
      <c r="D12" s="91" t="s">
        <v>470</v>
      </c>
      <c r="E12" s="12"/>
      <c r="F12" s="102">
        <f>'Liabilities Turkish'!F12/'Income statement Turkish'!$D$62</f>
        <v>0</v>
      </c>
      <c r="G12" s="103"/>
      <c r="H12" s="106"/>
      <c r="I12" s="113"/>
      <c r="J12" s="114">
        <f>'Liabilities Turkish'!J12/'Income statement Turkish'!$D$61</f>
        <v>0</v>
      </c>
      <c r="K12" s="103"/>
      <c r="L12" s="106"/>
    </row>
    <row r="13" spans="1:12" ht="11.25">
      <c r="A13" s="89"/>
      <c r="B13" s="88"/>
      <c r="C13" s="90" t="s">
        <v>87</v>
      </c>
      <c r="D13" s="91" t="s">
        <v>471</v>
      </c>
      <c r="E13" s="12"/>
      <c r="F13" s="102">
        <f>'Liabilities Turkish'!F13/'Income statement Turkish'!$D$62</f>
        <v>0</v>
      </c>
      <c r="G13" s="103"/>
      <c r="H13" s="106"/>
      <c r="I13" s="113"/>
      <c r="J13" s="114">
        <f>'Liabilities Turkish'!J13/'Income statement Turkish'!$D$61</f>
        <v>0</v>
      </c>
      <c r="K13" s="103"/>
      <c r="L13" s="106"/>
    </row>
    <row r="14" spans="1:12" ht="11.25">
      <c r="A14" s="89"/>
      <c r="B14" s="88"/>
      <c r="C14" s="90" t="s">
        <v>88</v>
      </c>
      <c r="D14" s="91" t="s">
        <v>181</v>
      </c>
      <c r="E14" s="12"/>
      <c r="F14" s="102">
        <f>'Liabilities Turkish'!F14/'Income statement Turkish'!$D$62</f>
        <v>0</v>
      </c>
      <c r="G14" s="103"/>
      <c r="H14" s="106"/>
      <c r="I14" s="113"/>
      <c r="J14" s="114">
        <f>'Liabilities Turkish'!J14/'Income statement Turkish'!$D$61</f>
        <v>0</v>
      </c>
      <c r="K14" s="103"/>
      <c r="L14" s="106"/>
    </row>
    <row r="15" spans="1:12" ht="11.25">
      <c r="A15" s="89"/>
      <c r="B15" s="88" t="s">
        <v>90</v>
      </c>
      <c r="C15" s="117" t="s">
        <v>182</v>
      </c>
      <c r="D15" s="91"/>
      <c r="E15" s="12"/>
      <c r="F15" s="102"/>
      <c r="G15" s="103">
        <f>SUM(F16:F20)</f>
        <v>0</v>
      </c>
      <c r="H15" s="106"/>
      <c r="I15" s="113"/>
      <c r="J15" s="114"/>
      <c r="K15" s="103">
        <f>SUM(J16:J20)</f>
        <v>0</v>
      </c>
      <c r="L15" s="106"/>
    </row>
    <row r="16" spans="1:12" ht="11.25">
      <c r="A16" s="89"/>
      <c r="B16" s="88"/>
      <c r="C16" s="90" t="s">
        <v>78</v>
      </c>
      <c r="D16" s="91" t="s">
        <v>183</v>
      </c>
      <c r="E16" s="12">
        <v>3993751096925</v>
      </c>
      <c r="F16" s="102">
        <f>'Liabilities Turkish'!F16/'Income statement Turkish'!$D$62</f>
        <v>0</v>
      </c>
      <c r="G16" s="103"/>
      <c r="H16" s="106"/>
      <c r="I16" s="113"/>
      <c r="J16" s="114">
        <f>'Liabilities Turkish'!J16/'Income statement Turkish'!$D$61</f>
        <v>0</v>
      </c>
      <c r="K16" s="103"/>
      <c r="L16" s="106"/>
    </row>
    <row r="17" spans="1:12" ht="11.25">
      <c r="A17" s="89"/>
      <c r="B17" s="88"/>
      <c r="C17" s="90" t="s">
        <v>91</v>
      </c>
      <c r="D17" s="91" t="s">
        <v>184</v>
      </c>
      <c r="E17" s="12"/>
      <c r="F17" s="102">
        <f>'Liabilities Turkish'!F17/'Income statement Turkish'!$D$62</f>
        <v>0</v>
      </c>
      <c r="G17" s="103"/>
      <c r="H17" s="106"/>
      <c r="I17" s="113"/>
      <c r="J17" s="114">
        <f>'Liabilities Turkish'!J17/'Income statement Turkish'!$D$61</f>
        <v>0</v>
      </c>
      <c r="K17" s="103"/>
      <c r="L17" s="106"/>
    </row>
    <row r="18" spans="1:12" ht="11.25">
      <c r="A18" s="89"/>
      <c r="B18" s="88"/>
      <c r="C18" s="90" t="s">
        <v>92</v>
      </c>
      <c r="D18" s="91" t="s">
        <v>472</v>
      </c>
      <c r="E18" s="12"/>
      <c r="F18" s="102">
        <f>'Liabilities Turkish'!F18/'Income statement Turkish'!$D$62</f>
        <v>0</v>
      </c>
      <c r="G18" s="103"/>
      <c r="H18" s="106"/>
      <c r="I18" s="113"/>
      <c r="J18" s="114">
        <f>'Liabilities Turkish'!J18/'Income statement Turkish'!$D$61</f>
        <v>0</v>
      </c>
      <c r="K18" s="103"/>
      <c r="L18" s="106"/>
    </row>
    <row r="19" spans="1:12" ht="11.25">
      <c r="A19" s="89"/>
      <c r="B19" s="88"/>
      <c r="C19" s="90" t="s">
        <v>93</v>
      </c>
      <c r="D19" s="91" t="s">
        <v>473</v>
      </c>
      <c r="E19" s="12"/>
      <c r="F19" s="102">
        <f>'Liabilities Turkish'!F19/'Income statement Turkish'!$D$62</f>
        <v>0</v>
      </c>
      <c r="G19" s="103"/>
      <c r="H19" s="106"/>
      <c r="I19" s="113"/>
      <c r="J19" s="114">
        <f>'Liabilities Turkish'!J19/'Income statement Turkish'!$D$61</f>
        <v>0</v>
      </c>
      <c r="K19" s="103"/>
      <c r="L19" s="106"/>
    </row>
    <row r="20" spans="1:12" ht="11.25">
      <c r="A20" s="89"/>
      <c r="B20" s="88"/>
      <c r="C20" s="90" t="s">
        <v>94</v>
      </c>
      <c r="D20" s="91" t="s">
        <v>186</v>
      </c>
      <c r="E20" s="12"/>
      <c r="F20" s="102">
        <f>'Liabilities Turkish'!F20/'Income statement Turkish'!$D$62</f>
        <v>0</v>
      </c>
      <c r="G20" s="103"/>
      <c r="H20" s="106"/>
      <c r="I20" s="113"/>
      <c r="J20" s="114">
        <f>'Liabilities Turkish'!J20/'Income statement Turkish'!$D$61</f>
        <v>0</v>
      </c>
      <c r="K20" s="103"/>
      <c r="L20" s="106"/>
    </row>
    <row r="21" spans="1:12" ht="11.25">
      <c r="A21" s="89"/>
      <c r="B21" s="88" t="s">
        <v>95</v>
      </c>
      <c r="C21" s="117" t="s">
        <v>191</v>
      </c>
      <c r="D21" s="91"/>
      <c r="E21" s="12"/>
      <c r="F21" s="102"/>
      <c r="G21" s="103">
        <f>SUM(F22:F27)</f>
        <v>0</v>
      </c>
      <c r="H21" s="106"/>
      <c r="I21" s="113"/>
      <c r="J21" s="114"/>
      <c r="K21" s="103">
        <f>SUM(J22:J27)</f>
        <v>0</v>
      </c>
      <c r="L21" s="106"/>
    </row>
    <row r="22" spans="1:12" ht="11.25">
      <c r="A22" s="89"/>
      <c r="B22" s="88"/>
      <c r="C22" s="90" t="s">
        <v>78</v>
      </c>
      <c r="D22" s="91" t="s">
        <v>474</v>
      </c>
      <c r="E22" s="12"/>
      <c r="F22" s="102">
        <f>'Liabilities Turkish'!F22/'Income statement Turkish'!$D$62</f>
        <v>0</v>
      </c>
      <c r="G22" s="103"/>
      <c r="H22" s="106"/>
      <c r="I22" s="113"/>
      <c r="J22" s="114">
        <f>'Liabilities Turkish'!J22/'Income statement Turkish'!$D$61</f>
        <v>0</v>
      </c>
      <c r="K22" s="103"/>
      <c r="L22" s="106"/>
    </row>
    <row r="23" spans="1:12" ht="11.25">
      <c r="A23" s="89"/>
      <c r="B23" s="88"/>
      <c r="C23" s="90" t="s">
        <v>91</v>
      </c>
      <c r="D23" s="91" t="s">
        <v>475</v>
      </c>
      <c r="E23" s="12"/>
      <c r="F23" s="102">
        <f>'Liabilities Turkish'!F23/'Income statement Turkish'!$D$62</f>
        <v>0</v>
      </c>
      <c r="G23" s="103"/>
      <c r="H23" s="106"/>
      <c r="I23" s="113"/>
      <c r="J23" s="114">
        <f>'Liabilities Turkish'!J23/'Income statement Turkish'!$D$61</f>
        <v>0</v>
      </c>
      <c r="K23" s="103"/>
      <c r="L23" s="106"/>
    </row>
    <row r="24" spans="1:12" ht="11.25">
      <c r="A24" s="89"/>
      <c r="B24" s="88"/>
      <c r="C24" s="90" t="s">
        <v>92</v>
      </c>
      <c r="D24" s="91" t="s">
        <v>476</v>
      </c>
      <c r="E24" s="12"/>
      <c r="F24" s="102">
        <f>'Liabilities Turkish'!F24/'Income statement Turkish'!$D$62</f>
        <v>0</v>
      </c>
      <c r="G24" s="103"/>
      <c r="H24" s="106"/>
      <c r="I24" s="113"/>
      <c r="J24" s="114">
        <f>'Liabilities Turkish'!J24/'Income statement Turkish'!$D$61</f>
        <v>0</v>
      </c>
      <c r="K24" s="103"/>
      <c r="L24" s="106"/>
    </row>
    <row r="25" spans="1:12" ht="11.25">
      <c r="A25" s="89"/>
      <c r="B25" s="88"/>
      <c r="C25" s="90" t="s">
        <v>93</v>
      </c>
      <c r="D25" s="91" t="s">
        <v>477</v>
      </c>
      <c r="E25" s="12">
        <v>3000000</v>
      </c>
      <c r="F25" s="102">
        <f>'Liabilities Turkish'!F25/'Income statement Turkish'!$D$62</f>
        <v>0</v>
      </c>
      <c r="G25" s="103"/>
      <c r="H25" s="106"/>
      <c r="I25" s="113"/>
      <c r="J25" s="114">
        <f>'Liabilities Turkish'!J25/'Income statement Turkish'!$D$61</f>
        <v>0</v>
      </c>
      <c r="K25" s="103"/>
      <c r="L25" s="106"/>
    </row>
    <row r="26" spans="1:12" ht="11.25">
      <c r="A26" s="89"/>
      <c r="B26" s="88"/>
      <c r="C26" s="90" t="s">
        <v>94</v>
      </c>
      <c r="D26" s="91" t="s">
        <v>191</v>
      </c>
      <c r="E26" s="12">
        <v>6862864000</v>
      </c>
      <c r="F26" s="102">
        <f>'Liabilities Turkish'!F26/'Income statement Turkish'!$D$62</f>
        <v>0</v>
      </c>
      <c r="G26" s="103"/>
      <c r="H26" s="106"/>
      <c r="I26" s="113"/>
      <c r="J26" s="114">
        <f>'Liabilities Turkish'!J26/'Income statement Turkish'!$D$61</f>
        <v>0</v>
      </c>
      <c r="K26" s="103"/>
      <c r="L26" s="106"/>
    </row>
    <row r="27" spans="1:12" ht="11.25">
      <c r="A27" s="89"/>
      <c r="B27" s="88"/>
      <c r="C27" s="90" t="s">
        <v>96</v>
      </c>
      <c r="D27" s="91" t="s">
        <v>478</v>
      </c>
      <c r="E27" s="12"/>
      <c r="F27" s="102">
        <f>'Liabilities Turkish'!F27/'Income statement Turkish'!$D$62</f>
        <v>0</v>
      </c>
      <c r="G27" s="103"/>
      <c r="H27" s="106"/>
      <c r="I27" s="113"/>
      <c r="J27" s="114">
        <f>'Liabilities Turkish'!J27/'Income statement Turkish'!$D$61</f>
        <v>0</v>
      </c>
      <c r="K27" s="103"/>
      <c r="L27" s="106"/>
    </row>
    <row r="28" spans="1:12" ht="11.25">
      <c r="A28" s="89"/>
      <c r="B28" s="88" t="s">
        <v>97</v>
      </c>
      <c r="C28" s="117" t="s">
        <v>187</v>
      </c>
      <c r="D28" s="91"/>
      <c r="E28" s="12"/>
      <c r="F28" s="102"/>
      <c r="G28" s="103">
        <f>SUM(F29:F30)</f>
        <v>0</v>
      </c>
      <c r="H28" s="106"/>
      <c r="I28" s="113"/>
      <c r="J28" s="114"/>
      <c r="K28" s="103">
        <f>SUM(J29:J30)</f>
        <v>0</v>
      </c>
      <c r="L28" s="106"/>
    </row>
    <row r="29" spans="1:12" ht="11.25">
      <c r="A29" s="89"/>
      <c r="B29" s="88"/>
      <c r="C29" s="117" t="s">
        <v>98</v>
      </c>
      <c r="D29" s="91" t="s">
        <v>187</v>
      </c>
      <c r="E29" s="12"/>
      <c r="F29" s="102">
        <f>'Liabilities Turkish'!F29/'Income statement Turkish'!$D$62</f>
        <v>0</v>
      </c>
      <c r="G29" s="103"/>
      <c r="H29" s="106"/>
      <c r="I29" s="113"/>
      <c r="J29" s="114">
        <f>'Liabilities Turkish'!J29/'Income statement Turkish'!$D$61</f>
        <v>0</v>
      </c>
      <c r="K29" s="103"/>
      <c r="L29" s="106"/>
    </row>
    <row r="30" spans="1:12" ht="11.25">
      <c r="A30" s="89"/>
      <c r="B30" s="88"/>
      <c r="C30" s="117" t="s">
        <v>79</v>
      </c>
      <c r="D30" s="91" t="s">
        <v>525</v>
      </c>
      <c r="E30" s="12"/>
      <c r="F30" s="102">
        <f>'Liabilities Turkish'!F30/'Income statement Turkish'!$D$62</f>
        <v>0</v>
      </c>
      <c r="G30" s="103"/>
      <c r="H30" s="106"/>
      <c r="I30" s="113"/>
      <c r="J30" s="114">
        <f>'Liabilities Turkish'!J30/'Income statement Turkish'!$D$61</f>
        <v>0</v>
      </c>
      <c r="K30" s="103"/>
      <c r="L30" s="106"/>
    </row>
    <row r="31" spans="1:12" ht="11.25">
      <c r="A31" s="89"/>
      <c r="B31" s="88" t="s">
        <v>101</v>
      </c>
      <c r="C31" s="88" t="s">
        <v>188</v>
      </c>
      <c r="D31" s="91"/>
      <c r="E31" s="12"/>
      <c r="F31" s="102"/>
      <c r="G31" s="103">
        <f>SUM(F32:F33)</f>
        <v>0</v>
      </c>
      <c r="H31" s="106"/>
      <c r="I31" s="113"/>
      <c r="J31" s="114"/>
      <c r="K31" s="103">
        <f>SUM(J32:J33)</f>
        <v>0</v>
      </c>
      <c r="L31" s="106"/>
    </row>
    <row r="32" spans="1:12" ht="11.25">
      <c r="A32" s="89"/>
      <c r="B32" s="88"/>
      <c r="C32" s="118" t="s">
        <v>98</v>
      </c>
      <c r="D32" s="91" t="s">
        <v>188</v>
      </c>
      <c r="E32" s="12"/>
      <c r="F32" s="102">
        <f>'Liabilities Turkish'!F32/'Income statement Turkish'!$D$62</f>
        <v>0</v>
      </c>
      <c r="G32" s="103"/>
      <c r="H32" s="106"/>
      <c r="I32" s="113"/>
      <c r="J32" s="114">
        <f>'Liabilities Turkish'!J32/'Income statement Turkish'!$D$61</f>
        <v>0</v>
      </c>
      <c r="K32" s="103"/>
      <c r="L32" s="106"/>
    </row>
    <row r="33" spans="1:12" ht="11.25">
      <c r="A33" s="89"/>
      <c r="B33" s="88"/>
      <c r="C33" s="118" t="s">
        <v>79</v>
      </c>
      <c r="D33" s="91" t="s">
        <v>526</v>
      </c>
      <c r="E33" s="12"/>
      <c r="F33" s="102">
        <f>'Liabilities Turkish'!F33/'Income statement Turkish'!$D$62</f>
        <v>0</v>
      </c>
      <c r="G33" s="103"/>
      <c r="H33" s="106"/>
      <c r="I33" s="113"/>
      <c r="J33" s="114">
        <f>'Liabilities Turkish'!J33/'Income statement Turkish'!$D$61</f>
        <v>0</v>
      </c>
      <c r="K33" s="103"/>
      <c r="L33" s="106"/>
    </row>
    <row r="34" spans="1:12" ht="11.25">
      <c r="A34" s="89"/>
      <c r="B34" s="88" t="s">
        <v>103</v>
      </c>
      <c r="C34" s="117" t="s">
        <v>189</v>
      </c>
      <c r="D34" s="91"/>
      <c r="E34" s="12"/>
      <c r="F34" s="102"/>
      <c r="G34" s="103">
        <f>SUM(F35:F38)</f>
        <v>0</v>
      </c>
      <c r="H34" s="106"/>
      <c r="I34" s="113"/>
      <c r="J34" s="114"/>
      <c r="K34" s="103">
        <f>SUM(J35:J38)</f>
        <v>0</v>
      </c>
      <c r="L34" s="106"/>
    </row>
    <row r="35" spans="1:12" ht="11.25">
      <c r="A35" s="89"/>
      <c r="B35" s="88"/>
      <c r="C35" s="90" t="s">
        <v>78</v>
      </c>
      <c r="D35" s="91" t="s">
        <v>190</v>
      </c>
      <c r="E35" s="12">
        <v>421753915034</v>
      </c>
      <c r="F35" s="102">
        <f>'Liabilities Turkish'!F35/'Income statement Turkish'!$D$62</f>
        <v>0</v>
      </c>
      <c r="G35" s="103"/>
      <c r="H35" s="106"/>
      <c r="I35" s="113"/>
      <c r="J35" s="114">
        <f>'Liabilities Turkish'!J35/'Income statement Turkish'!$D$61</f>
        <v>0</v>
      </c>
      <c r="K35" s="103"/>
      <c r="L35" s="106"/>
    </row>
    <row r="36" spans="1:12" ht="11.25">
      <c r="A36" s="89"/>
      <c r="B36" s="88"/>
      <c r="C36" s="90" t="s">
        <v>91</v>
      </c>
      <c r="D36" s="91" t="s">
        <v>527</v>
      </c>
      <c r="E36" s="12">
        <v>134631342484</v>
      </c>
      <c r="F36" s="102">
        <f>'Liabilities Turkish'!F36/'Income statement Turkish'!$D$62</f>
        <v>0</v>
      </c>
      <c r="G36" s="103"/>
      <c r="H36" s="106"/>
      <c r="I36" s="113"/>
      <c r="J36" s="114">
        <f>'Liabilities Turkish'!J36/'Income statement Turkish'!$D$61</f>
        <v>0</v>
      </c>
      <c r="K36" s="103"/>
      <c r="L36" s="106"/>
    </row>
    <row r="37" spans="1:12" ht="11.25">
      <c r="A37" s="89"/>
      <c r="B37" s="88"/>
      <c r="C37" s="90" t="s">
        <v>92</v>
      </c>
      <c r="D37" s="91" t="s">
        <v>529</v>
      </c>
      <c r="E37" s="12">
        <v>23205700000</v>
      </c>
      <c r="F37" s="102">
        <f>'Liabilities Turkish'!F37/'Income statement Turkish'!$D$62</f>
        <v>0</v>
      </c>
      <c r="G37" s="103"/>
      <c r="H37" s="106"/>
      <c r="I37" s="113"/>
      <c r="J37" s="114">
        <f>'Liabilities Turkish'!J37/'Income statement Turkish'!$D$61</f>
        <v>0</v>
      </c>
      <c r="K37" s="103"/>
      <c r="L37" s="106"/>
    </row>
    <row r="38" spans="1:12" ht="11.25">
      <c r="A38" s="89"/>
      <c r="B38" s="88"/>
      <c r="C38" s="90" t="s">
        <v>93</v>
      </c>
      <c r="D38" s="91" t="s">
        <v>528</v>
      </c>
      <c r="E38" s="12">
        <v>3285194139</v>
      </c>
      <c r="F38" s="102">
        <f>'Liabilities Turkish'!F38/'Income statement Turkish'!$D$62</f>
        <v>0</v>
      </c>
      <c r="G38" s="103"/>
      <c r="H38" s="106"/>
      <c r="I38" s="113"/>
      <c r="J38" s="114">
        <f>'Liabilities Turkish'!J38/'Income statement Turkish'!$D$61</f>
        <v>0</v>
      </c>
      <c r="K38" s="103"/>
      <c r="L38" s="106"/>
    </row>
    <row r="39" spans="1:12" ht="11.25">
      <c r="A39" s="89"/>
      <c r="B39" s="88" t="s">
        <v>104</v>
      </c>
      <c r="C39" s="117" t="s">
        <v>192</v>
      </c>
      <c r="D39" s="91"/>
      <c r="E39" s="12"/>
      <c r="F39" s="102"/>
      <c r="G39" s="103">
        <f>SUM(F40:F43)</f>
        <v>0</v>
      </c>
      <c r="H39" s="106"/>
      <c r="I39" s="113"/>
      <c r="J39" s="114"/>
      <c r="K39" s="103">
        <f>SUM(J40:J43)</f>
        <v>0</v>
      </c>
      <c r="L39" s="106"/>
    </row>
    <row r="40" spans="1:12" ht="11.25">
      <c r="A40" s="89"/>
      <c r="B40" s="88"/>
      <c r="C40" s="90" t="s">
        <v>78</v>
      </c>
      <c r="D40" s="91" t="s">
        <v>530</v>
      </c>
      <c r="E40" s="13">
        <v>239896550000</v>
      </c>
      <c r="F40" s="102">
        <f>'Liabilities Turkish'!F40/'Income statement Turkish'!$D$62</f>
        <v>0</v>
      </c>
      <c r="G40" s="103"/>
      <c r="H40" s="106"/>
      <c r="I40" s="113"/>
      <c r="J40" s="114">
        <f>'Liabilities Turkish'!J40/'Income statement Turkish'!$D$61</f>
        <v>0</v>
      </c>
      <c r="K40" s="103"/>
      <c r="L40" s="106"/>
    </row>
    <row r="41" spans="1:12" ht="11.25">
      <c r="A41" s="89"/>
      <c r="B41" s="88"/>
      <c r="C41" s="90" t="s">
        <v>91</v>
      </c>
      <c r="D41" s="91" t="s">
        <v>531</v>
      </c>
      <c r="E41" s="13">
        <v>-239896550000</v>
      </c>
      <c r="F41" s="102">
        <f>'Liabilities Turkish'!F41/'Income statement Turkish'!$D$62</f>
        <v>0</v>
      </c>
      <c r="G41" s="103"/>
      <c r="H41" s="106"/>
      <c r="I41" s="113"/>
      <c r="J41" s="114">
        <f>'Liabilities Turkish'!J41/'Income statement Turkish'!$D$61</f>
        <v>0</v>
      </c>
      <c r="K41" s="103"/>
      <c r="L41" s="106"/>
    </row>
    <row r="42" spans="1:12" ht="11.25">
      <c r="A42" s="89"/>
      <c r="B42" s="88"/>
      <c r="C42" s="90" t="s">
        <v>92</v>
      </c>
      <c r="D42" s="91" t="s">
        <v>532</v>
      </c>
      <c r="E42" s="12"/>
      <c r="F42" s="102">
        <f>'Liabilities Turkish'!F42/'Income statement Turkish'!$D$62</f>
        <v>0</v>
      </c>
      <c r="G42" s="103"/>
      <c r="H42" s="106"/>
      <c r="I42" s="113"/>
      <c r="J42" s="114">
        <f>'Liabilities Turkish'!J42/'Income statement Turkish'!$D$61</f>
        <v>0</v>
      </c>
      <c r="K42" s="103"/>
      <c r="L42" s="106"/>
    </row>
    <row r="43" spans="1:12" ht="11.25">
      <c r="A43" s="89"/>
      <c r="B43" s="88"/>
      <c r="C43" s="90" t="s">
        <v>93</v>
      </c>
      <c r="D43" s="91" t="s">
        <v>193</v>
      </c>
      <c r="E43" s="12">
        <v>80169778519</v>
      </c>
      <c r="F43" s="102">
        <f>'Liabilities Turkish'!F43/'Income statement Turkish'!$D$62</f>
        <v>0</v>
      </c>
      <c r="G43" s="103"/>
      <c r="H43" s="106"/>
      <c r="I43" s="113"/>
      <c r="J43" s="114">
        <f>'Liabilities Turkish'!J43/'Income statement Turkish'!$D$61</f>
        <v>0</v>
      </c>
      <c r="K43" s="103"/>
      <c r="L43" s="106"/>
    </row>
    <row r="44" spans="1:12" ht="11.25">
      <c r="A44" s="89"/>
      <c r="B44" s="88" t="s">
        <v>105</v>
      </c>
      <c r="C44" s="117" t="s">
        <v>535</v>
      </c>
      <c r="D44" s="91"/>
      <c r="E44" s="12"/>
      <c r="F44" s="102"/>
      <c r="G44" s="103">
        <f>SUM(F45:F46)</f>
        <v>0</v>
      </c>
      <c r="H44" s="106"/>
      <c r="I44" s="113"/>
      <c r="J44" s="114"/>
      <c r="K44" s="103">
        <f>SUM(J45:J46)</f>
        <v>0</v>
      </c>
      <c r="L44" s="106"/>
    </row>
    <row r="45" spans="1:12" ht="11.25">
      <c r="A45" s="89"/>
      <c r="B45" s="88"/>
      <c r="C45" s="90" t="s">
        <v>78</v>
      </c>
      <c r="D45" s="91" t="s">
        <v>534</v>
      </c>
      <c r="E45" s="12"/>
      <c r="F45" s="102">
        <f>'Liabilities Turkish'!F45/'Income statement Turkish'!$D$62</f>
        <v>0</v>
      </c>
      <c r="G45" s="103"/>
      <c r="H45" s="106"/>
      <c r="I45" s="113"/>
      <c r="J45" s="114">
        <f>'Liabilities Turkish'!J45/'Income statement Turkish'!$D$61</f>
        <v>0</v>
      </c>
      <c r="K45" s="103"/>
      <c r="L45" s="106"/>
    </row>
    <row r="46" spans="1:12" ht="11.25">
      <c r="A46" s="89"/>
      <c r="B46" s="88"/>
      <c r="C46" s="90" t="s">
        <v>91</v>
      </c>
      <c r="D46" s="91" t="s">
        <v>194</v>
      </c>
      <c r="E46" s="12">
        <v>297540943595</v>
      </c>
      <c r="F46" s="102">
        <f>'Liabilities Turkish'!F46/'Income statement Turkish'!$D$62</f>
        <v>0</v>
      </c>
      <c r="G46" s="103"/>
      <c r="H46" s="106"/>
      <c r="I46" s="113"/>
      <c r="J46" s="114">
        <f>'Liabilities Turkish'!J46/'Income statement Turkish'!$D$61</f>
        <v>0</v>
      </c>
      <c r="K46" s="103"/>
      <c r="L46" s="106"/>
    </row>
    <row r="47" spans="1:12" ht="11.25">
      <c r="A47" s="89"/>
      <c r="B47" s="88" t="s">
        <v>76</v>
      </c>
      <c r="C47" s="117" t="s">
        <v>195</v>
      </c>
      <c r="D47" s="91"/>
      <c r="E47" s="12"/>
      <c r="F47" s="102"/>
      <c r="G47" s="103">
        <f>SUM(F48:F51)</f>
        <v>0</v>
      </c>
      <c r="H47" s="106"/>
      <c r="I47" s="113"/>
      <c r="J47" s="114"/>
      <c r="K47" s="103">
        <f>SUM(J48:J51)</f>
        <v>0</v>
      </c>
      <c r="L47" s="106"/>
    </row>
    <row r="48" spans="1:12" ht="11.25">
      <c r="A48" s="89"/>
      <c r="B48" s="88"/>
      <c r="C48" s="90" t="s">
        <v>78</v>
      </c>
      <c r="D48" s="91" t="s">
        <v>152</v>
      </c>
      <c r="E48" s="12">
        <v>3547799920</v>
      </c>
      <c r="F48" s="102">
        <f>'Liabilities Turkish'!F48/'Income statement Turkish'!$D$62</f>
        <v>0</v>
      </c>
      <c r="G48" s="103"/>
      <c r="H48" s="106"/>
      <c r="I48" s="113"/>
      <c r="J48" s="114">
        <f>'Liabilities Turkish'!J48/'Income statement Turkish'!$D$61</f>
        <v>0</v>
      </c>
      <c r="K48" s="103"/>
      <c r="L48" s="106"/>
    </row>
    <row r="49" spans="1:12" ht="11.25">
      <c r="A49" s="89"/>
      <c r="B49" s="88"/>
      <c r="C49" s="90" t="s">
        <v>91</v>
      </c>
      <c r="D49" s="91" t="s">
        <v>196</v>
      </c>
      <c r="E49" s="12"/>
      <c r="F49" s="102">
        <f>'Liabilities Turkish'!F49/'Income statement Turkish'!$D$62</f>
        <v>0</v>
      </c>
      <c r="G49" s="103"/>
      <c r="H49" s="106"/>
      <c r="I49" s="113"/>
      <c r="J49" s="114">
        <f>'Liabilities Turkish'!J49/'Income statement Turkish'!$D$61</f>
        <v>0</v>
      </c>
      <c r="K49" s="103"/>
      <c r="L49" s="106"/>
    </row>
    <row r="50" spans="1:12" ht="11.25">
      <c r="A50" s="89"/>
      <c r="B50" s="88"/>
      <c r="C50" s="90" t="s">
        <v>81</v>
      </c>
      <c r="D50" s="91" t="s">
        <v>536</v>
      </c>
      <c r="E50" s="12"/>
      <c r="F50" s="102">
        <f>'Liabilities Turkish'!F50/'Income statement Turkish'!$D$62</f>
        <v>0</v>
      </c>
      <c r="G50" s="103"/>
      <c r="H50" s="106"/>
      <c r="I50" s="113"/>
      <c r="J50" s="114">
        <f>'Liabilities Turkish'!J50/'Income statement Turkish'!$D$61</f>
        <v>0</v>
      </c>
      <c r="K50" s="103"/>
      <c r="L50" s="106"/>
    </row>
    <row r="51" spans="1:12" ht="11.25">
      <c r="A51" s="89"/>
      <c r="B51" s="88"/>
      <c r="C51" s="90" t="s">
        <v>83</v>
      </c>
      <c r="D51" s="91" t="s">
        <v>195</v>
      </c>
      <c r="E51" s="12"/>
      <c r="F51" s="102">
        <f>'Liabilities Turkish'!F51/'Income statement Turkish'!$D$62</f>
        <v>0</v>
      </c>
      <c r="G51" s="103"/>
      <c r="H51" s="106"/>
      <c r="I51" s="113"/>
      <c r="J51" s="114">
        <f>'Liabilities Turkish'!J51/'Income statement Turkish'!$D$61</f>
        <v>0</v>
      </c>
      <c r="K51" s="103"/>
      <c r="L51" s="106"/>
    </row>
    <row r="52" spans="1:12" ht="11.25">
      <c r="A52" s="89" t="s">
        <v>107</v>
      </c>
      <c r="B52" s="88" t="s">
        <v>197</v>
      </c>
      <c r="C52" s="118"/>
      <c r="D52" s="91"/>
      <c r="E52" s="12"/>
      <c r="F52" s="102"/>
      <c r="G52" s="103"/>
      <c r="H52" s="106">
        <f>SUM(G53+G61+G67+G74+G77+G80+G83)</f>
        <v>0</v>
      </c>
      <c r="I52" s="113"/>
      <c r="J52" s="114"/>
      <c r="K52" s="103"/>
      <c r="L52" s="106">
        <f>SUM(K53+K61+K67+K74+K77+K80+K83)</f>
        <v>0</v>
      </c>
    </row>
    <row r="53" spans="1:12" ht="11.25">
      <c r="A53" s="89"/>
      <c r="B53" s="88" t="s">
        <v>77</v>
      </c>
      <c r="C53" s="117" t="s">
        <v>178</v>
      </c>
      <c r="D53" s="91"/>
      <c r="E53" s="12"/>
      <c r="F53" s="102"/>
      <c r="G53" s="103">
        <f>SUM(F54:F60)</f>
        <v>0</v>
      </c>
      <c r="H53" s="106"/>
      <c r="I53" s="113"/>
      <c r="J53" s="114"/>
      <c r="K53" s="103">
        <f>SUM(J54:J60)</f>
        <v>0</v>
      </c>
      <c r="L53" s="106"/>
    </row>
    <row r="54" spans="1:12" ht="11.25">
      <c r="A54" s="89"/>
      <c r="B54" s="88"/>
      <c r="C54" s="90" t="s">
        <v>78</v>
      </c>
      <c r="D54" s="91" t="s">
        <v>179</v>
      </c>
      <c r="E54" s="12">
        <v>24331000000</v>
      </c>
      <c r="F54" s="102">
        <f>'Liabilities Turkish'!F54/'Income statement Turkish'!$D$62</f>
        <v>0</v>
      </c>
      <c r="G54" s="103"/>
      <c r="H54" s="106"/>
      <c r="I54" s="113"/>
      <c r="J54" s="114">
        <f>'Liabilities Turkish'!J54/'Income statement Turkish'!$D$61</f>
        <v>0</v>
      </c>
      <c r="K54" s="103"/>
      <c r="L54" s="106"/>
    </row>
    <row r="55" spans="1:12" ht="11.25">
      <c r="A55" s="89"/>
      <c r="B55" s="88"/>
      <c r="C55" s="90" t="s">
        <v>79</v>
      </c>
      <c r="D55" s="91" t="s">
        <v>522</v>
      </c>
      <c r="E55" s="12"/>
      <c r="F55" s="102">
        <f>'Liabilities Turkish'!F55/'Income statement Turkish'!$D$62</f>
        <v>0</v>
      </c>
      <c r="G55" s="103"/>
      <c r="H55" s="106"/>
      <c r="I55" s="113"/>
      <c r="J55" s="114">
        <f>'Liabilities Turkish'!J55/'Income statement Turkish'!$D$61</f>
        <v>0</v>
      </c>
      <c r="K55" s="103"/>
      <c r="L55" s="106"/>
    </row>
    <row r="56" spans="1:12" ht="11.25">
      <c r="A56" s="89"/>
      <c r="B56" s="88"/>
      <c r="C56" s="90" t="s">
        <v>81</v>
      </c>
      <c r="D56" s="91" t="s">
        <v>467</v>
      </c>
      <c r="E56" s="12"/>
      <c r="F56" s="102">
        <f>'Liabilities Turkish'!F56/'Income statement Turkish'!$D$62</f>
        <v>0</v>
      </c>
      <c r="G56" s="103"/>
      <c r="H56" s="106"/>
      <c r="I56" s="113"/>
      <c r="J56" s="114">
        <f>'Liabilities Turkish'!J56/'Income statement Turkish'!$D$61</f>
        <v>0</v>
      </c>
      <c r="K56" s="103"/>
      <c r="L56" s="106"/>
    </row>
    <row r="57" spans="1:12" ht="11.25">
      <c r="A57" s="89"/>
      <c r="B57" s="88"/>
      <c r="C57" s="90" t="s">
        <v>83</v>
      </c>
      <c r="D57" s="91" t="s">
        <v>198</v>
      </c>
      <c r="E57" s="12"/>
      <c r="F57" s="102">
        <f>'Liabilities Turkish'!F57/'Income statement Turkish'!$D$62</f>
        <v>0</v>
      </c>
      <c r="G57" s="103"/>
      <c r="H57" s="106"/>
      <c r="I57" s="113"/>
      <c r="J57" s="114">
        <f>'Liabilities Turkish'!J57/'Income statement Turkish'!$D$61</f>
        <v>0</v>
      </c>
      <c r="K57" s="103"/>
      <c r="L57" s="106"/>
    </row>
    <row r="58" spans="1:12" ht="11.25">
      <c r="A58" s="89"/>
      <c r="B58" s="88"/>
      <c r="C58" s="90" t="s">
        <v>84</v>
      </c>
      <c r="D58" s="91" t="s">
        <v>180</v>
      </c>
      <c r="E58" s="12"/>
      <c r="F58" s="102">
        <f>'Liabilities Turkish'!F58/'Income statement Turkish'!$D$62</f>
        <v>0</v>
      </c>
      <c r="G58" s="103"/>
      <c r="H58" s="106"/>
      <c r="I58" s="113"/>
      <c r="J58" s="114">
        <f>'Liabilities Turkish'!J58/'Income statement Turkish'!$D$61</f>
        <v>0</v>
      </c>
      <c r="K58" s="103"/>
      <c r="L58" s="106"/>
    </row>
    <row r="59" spans="1:12" ht="11.25">
      <c r="A59" s="89"/>
      <c r="B59" s="88"/>
      <c r="C59" s="90" t="s">
        <v>85</v>
      </c>
      <c r="D59" s="91" t="s">
        <v>479</v>
      </c>
      <c r="E59" s="12"/>
      <c r="F59" s="102">
        <f>'Liabilities Turkish'!F59/'Income statement Turkish'!$D$62</f>
        <v>0</v>
      </c>
      <c r="G59" s="103"/>
      <c r="H59" s="106"/>
      <c r="I59" s="113"/>
      <c r="J59" s="114">
        <f>'Liabilities Turkish'!J59/'Income statement Turkish'!$D$61</f>
        <v>0</v>
      </c>
      <c r="K59" s="103"/>
      <c r="L59" s="106"/>
    </row>
    <row r="60" spans="1:12" ht="11.25">
      <c r="A60" s="89"/>
      <c r="B60" s="88"/>
      <c r="C60" s="90" t="s">
        <v>86</v>
      </c>
      <c r="D60" s="91" t="s">
        <v>181</v>
      </c>
      <c r="E60" s="12"/>
      <c r="F60" s="102">
        <f>'Liabilities Turkish'!F60/'Income statement Turkish'!$D$62</f>
        <v>0</v>
      </c>
      <c r="G60" s="103"/>
      <c r="H60" s="106"/>
      <c r="I60" s="113"/>
      <c r="J60" s="114">
        <f>'Liabilities Turkish'!J60/'Income statement Turkish'!$D$61</f>
        <v>0</v>
      </c>
      <c r="K60" s="103"/>
      <c r="L60" s="106"/>
    </row>
    <row r="61" spans="1:12" ht="11.25">
      <c r="A61" s="89"/>
      <c r="B61" s="88" t="s">
        <v>90</v>
      </c>
      <c r="C61" s="117" t="s">
        <v>182</v>
      </c>
      <c r="D61" s="91"/>
      <c r="E61" s="12"/>
      <c r="F61" s="102"/>
      <c r="G61" s="103">
        <f>SUM(F62:F66)</f>
        <v>0</v>
      </c>
      <c r="H61" s="106"/>
      <c r="I61" s="113"/>
      <c r="J61" s="114"/>
      <c r="K61" s="103">
        <f>SUM(J62:J66)</f>
        <v>0</v>
      </c>
      <c r="L61" s="106"/>
    </row>
    <row r="62" spans="1:12" ht="11.25">
      <c r="A62" s="89"/>
      <c r="B62" s="88"/>
      <c r="C62" s="90" t="s">
        <v>78</v>
      </c>
      <c r="D62" s="91" t="s">
        <v>183</v>
      </c>
      <c r="E62" s="12"/>
      <c r="F62" s="102">
        <f>'Liabilities Turkish'!F62/'Income statement Turkish'!$D$62</f>
        <v>0</v>
      </c>
      <c r="G62" s="103"/>
      <c r="H62" s="106"/>
      <c r="I62" s="113"/>
      <c r="J62" s="114">
        <f>'Liabilities Turkish'!J62/'Income statement Turkish'!$D$61</f>
        <v>0</v>
      </c>
      <c r="K62" s="103"/>
      <c r="L62" s="106"/>
    </row>
    <row r="63" spans="1:12" ht="11.25">
      <c r="A63" s="89"/>
      <c r="B63" s="88"/>
      <c r="C63" s="90" t="s">
        <v>91</v>
      </c>
      <c r="D63" s="91" t="s">
        <v>184</v>
      </c>
      <c r="E63" s="12"/>
      <c r="F63" s="102">
        <f>'Liabilities Turkish'!F63/'Income statement Turkish'!$D$62</f>
        <v>0</v>
      </c>
      <c r="G63" s="103"/>
      <c r="H63" s="106"/>
      <c r="I63" s="113"/>
      <c r="J63" s="114">
        <f>'Liabilities Turkish'!J63/'Income statement Turkish'!$D$61</f>
        <v>0</v>
      </c>
      <c r="K63" s="103"/>
      <c r="L63" s="106"/>
    </row>
    <row r="64" spans="1:12" ht="11.25">
      <c r="A64" s="89"/>
      <c r="B64" s="88"/>
      <c r="C64" s="90" t="s">
        <v>92</v>
      </c>
      <c r="D64" s="91" t="s">
        <v>537</v>
      </c>
      <c r="E64" s="12"/>
      <c r="F64" s="102">
        <f>'Liabilities Turkish'!F64/'Income statement Turkish'!$D$62</f>
        <v>0</v>
      </c>
      <c r="G64" s="103"/>
      <c r="H64" s="106"/>
      <c r="I64" s="113"/>
      <c r="J64" s="114">
        <f>'Liabilities Turkish'!J64/'Income statement Turkish'!$D$61</f>
        <v>0</v>
      </c>
      <c r="K64" s="103"/>
      <c r="L64" s="106"/>
    </row>
    <row r="65" spans="1:12" ht="11.25">
      <c r="A65" s="89"/>
      <c r="B65" s="88"/>
      <c r="C65" s="90" t="s">
        <v>93</v>
      </c>
      <c r="D65" s="91" t="s">
        <v>185</v>
      </c>
      <c r="E65" s="12"/>
      <c r="F65" s="102">
        <f>'Liabilities Turkish'!F65/'Income statement Turkish'!$D$62</f>
        <v>0</v>
      </c>
      <c r="G65" s="103"/>
      <c r="H65" s="106"/>
      <c r="I65" s="113"/>
      <c r="J65" s="114">
        <f>'Liabilities Turkish'!J65/'Income statement Turkish'!$D$61</f>
        <v>0</v>
      </c>
      <c r="K65" s="103"/>
      <c r="L65" s="106"/>
    </row>
    <row r="66" spans="1:12" ht="11.25">
      <c r="A66" s="89"/>
      <c r="B66" s="88"/>
      <c r="C66" s="90" t="s">
        <v>94</v>
      </c>
      <c r="D66" s="91" t="s">
        <v>186</v>
      </c>
      <c r="E66" s="12"/>
      <c r="F66" s="102">
        <f>'Liabilities Turkish'!F66/'Income statement Turkish'!$D$62</f>
        <v>0</v>
      </c>
      <c r="G66" s="103"/>
      <c r="H66" s="106"/>
      <c r="I66" s="113"/>
      <c r="J66" s="114">
        <f>'Liabilities Turkish'!J66/'Income statement Turkish'!$D$61</f>
        <v>0</v>
      </c>
      <c r="K66" s="103"/>
      <c r="L66" s="106"/>
    </row>
    <row r="67" spans="1:12" ht="11.25">
      <c r="A67" s="89"/>
      <c r="B67" s="88" t="s">
        <v>95</v>
      </c>
      <c r="C67" s="117" t="s">
        <v>199</v>
      </c>
      <c r="D67" s="91"/>
      <c r="E67" s="12"/>
      <c r="F67" s="102"/>
      <c r="G67" s="103">
        <f>SUM(F68:F73)</f>
        <v>0</v>
      </c>
      <c r="H67" s="106"/>
      <c r="I67" s="113"/>
      <c r="J67" s="114"/>
      <c r="K67" s="103">
        <f>SUM(J68:J73)</f>
        <v>0</v>
      </c>
      <c r="L67" s="106"/>
    </row>
    <row r="68" spans="1:12" ht="11.25">
      <c r="A68" s="89"/>
      <c r="B68" s="88"/>
      <c r="C68" s="90" t="s">
        <v>78</v>
      </c>
      <c r="D68" s="91" t="s">
        <v>474</v>
      </c>
      <c r="E68" s="12"/>
      <c r="F68" s="102">
        <f>'Liabilities Turkish'!F68/'Income statement Turkish'!$D$62</f>
        <v>0</v>
      </c>
      <c r="G68" s="103"/>
      <c r="H68" s="106"/>
      <c r="I68" s="113"/>
      <c r="J68" s="114">
        <f>'Liabilities Turkish'!J68/'Income statement Turkish'!$D$61</f>
        <v>0</v>
      </c>
      <c r="K68" s="103"/>
      <c r="L68" s="106"/>
    </row>
    <row r="69" spans="1:12" ht="11.25">
      <c r="A69" s="89"/>
      <c r="B69" s="88"/>
      <c r="C69" s="90" t="s">
        <v>91</v>
      </c>
      <c r="D69" s="91" t="s">
        <v>538</v>
      </c>
      <c r="E69" s="12"/>
      <c r="F69" s="102">
        <f>'Liabilities Turkish'!F69/'Income statement Turkish'!$D$62</f>
        <v>0</v>
      </c>
      <c r="G69" s="103"/>
      <c r="H69" s="106"/>
      <c r="I69" s="113"/>
      <c r="J69" s="114">
        <f>'Liabilities Turkish'!J69/'Income statement Turkish'!$D$61</f>
        <v>0</v>
      </c>
      <c r="K69" s="103"/>
      <c r="L69" s="106"/>
    </row>
    <row r="70" spans="1:12" ht="11.25">
      <c r="A70" s="89"/>
      <c r="B70" s="88"/>
      <c r="C70" s="90" t="s">
        <v>92</v>
      </c>
      <c r="D70" s="91" t="s">
        <v>476</v>
      </c>
      <c r="E70" s="12"/>
      <c r="F70" s="102">
        <f>'Liabilities Turkish'!F70/'Income statement Turkish'!$D$62</f>
        <v>0</v>
      </c>
      <c r="G70" s="103"/>
      <c r="H70" s="106"/>
      <c r="I70" s="113"/>
      <c r="J70" s="114">
        <f>'Liabilities Turkish'!J70/'Income statement Turkish'!$D$61</f>
        <v>0</v>
      </c>
      <c r="K70" s="103"/>
      <c r="L70" s="106"/>
    </row>
    <row r="71" spans="1:12" ht="11.25">
      <c r="A71" s="89"/>
      <c r="B71" s="88"/>
      <c r="C71" s="90" t="s">
        <v>93</v>
      </c>
      <c r="D71" s="91" t="s">
        <v>480</v>
      </c>
      <c r="E71" s="12"/>
      <c r="F71" s="102">
        <f>'Liabilities Turkish'!F71/'Income statement Turkish'!$D$62</f>
        <v>0</v>
      </c>
      <c r="G71" s="103"/>
      <c r="H71" s="106"/>
      <c r="I71" s="113"/>
      <c r="J71" s="114">
        <f>'Liabilities Turkish'!J71/'Income statement Turkish'!$D$61</f>
        <v>0</v>
      </c>
      <c r="K71" s="103"/>
      <c r="L71" s="106"/>
    </row>
    <row r="72" spans="1:12" ht="11.25">
      <c r="A72" s="89"/>
      <c r="B72" s="88"/>
      <c r="C72" s="90" t="s">
        <v>94</v>
      </c>
      <c r="D72" s="91" t="s">
        <v>481</v>
      </c>
      <c r="E72" s="12"/>
      <c r="F72" s="102">
        <f>'Liabilities Turkish'!F72/'Income statement Turkish'!$D$62</f>
        <v>0</v>
      </c>
      <c r="G72" s="103"/>
      <c r="H72" s="106"/>
      <c r="I72" s="113"/>
      <c r="J72" s="114">
        <f>'Liabilities Turkish'!J72/'Income statement Turkish'!$D$61</f>
        <v>0</v>
      </c>
      <c r="K72" s="103"/>
      <c r="L72" s="106"/>
    </row>
    <row r="73" spans="1:12" ht="11.25">
      <c r="A73" s="89"/>
      <c r="B73" s="88"/>
      <c r="C73" s="90" t="s">
        <v>96</v>
      </c>
      <c r="D73" s="91" t="s">
        <v>539</v>
      </c>
      <c r="E73" s="12"/>
      <c r="F73" s="102">
        <f>'Liabilities Turkish'!F73/'Income statement Turkish'!$D$62</f>
        <v>0</v>
      </c>
      <c r="G73" s="103"/>
      <c r="H73" s="106"/>
      <c r="I73" s="113"/>
      <c r="J73" s="114">
        <f>'Liabilities Turkish'!J73/'Income statement Turkish'!$D$61</f>
        <v>0</v>
      </c>
      <c r="K73" s="103"/>
      <c r="L73" s="106"/>
    </row>
    <row r="74" spans="1:12" ht="11.25">
      <c r="A74" s="89"/>
      <c r="B74" s="88" t="s">
        <v>97</v>
      </c>
      <c r="C74" s="117" t="s">
        <v>200</v>
      </c>
      <c r="D74" s="91"/>
      <c r="E74" s="12"/>
      <c r="F74" s="102"/>
      <c r="G74" s="103">
        <f>SUM(F75:F76)</f>
        <v>0</v>
      </c>
      <c r="H74" s="106"/>
      <c r="I74" s="113"/>
      <c r="J74" s="114"/>
      <c r="K74" s="103">
        <f>SUM(J75:J76)</f>
        <v>0</v>
      </c>
      <c r="L74" s="106"/>
    </row>
    <row r="75" spans="1:12" ht="11.25">
      <c r="A75" s="89"/>
      <c r="B75" s="88"/>
      <c r="C75" s="117" t="s">
        <v>98</v>
      </c>
      <c r="D75" s="91" t="s">
        <v>187</v>
      </c>
      <c r="E75" s="12"/>
      <c r="F75" s="102">
        <f>'Liabilities Turkish'!F75/'Income statement Turkish'!$D$62</f>
        <v>0</v>
      </c>
      <c r="G75" s="103"/>
      <c r="H75" s="106"/>
      <c r="I75" s="113"/>
      <c r="J75" s="114">
        <f>'Liabilities Turkish'!J75/'Income statement Turkish'!$D$61</f>
        <v>0</v>
      </c>
      <c r="K75" s="103"/>
      <c r="L75" s="106"/>
    </row>
    <row r="76" spans="1:12" ht="11.25">
      <c r="A76" s="89"/>
      <c r="B76" s="88"/>
      <c r="C76" s="117" t="s">
        <v>79</v>
      </c>
      <c r="D76" s="91" t="s">
        <v>525</v>
      </c>
      <c r="E76" s="12"/>
      <c r="F76" s="102">
        <f>'Liabilities Turkish'!F76/'Income statement Turkish'!$D$62</f>
        <v>0</v>
      </c>
      <c r="G76" s="103"/>
      <c r="H76" s="106"/>
      <c r="I76" s="113"/>
      <c r="J76" s="114">
        <f>'Liabilities Turkish'!J76/'Income statement Turkish'!$D$61</f>
        <v>0</v>
      </c>
      <c r="K76" s="103"/>
      <c r="L76" s="106"/>
    </row>
    <row r="77" spans="1:12" ht="11.25">
      <c r="A77" s="89"/>
      <c r="B77" s="88" t="s">
        <v>101</v>
      </c>
      <c r="C77" s="117" t="s">
        <v>192</v>
      </c>
      <c r="D77" s="91"/>
      <c r="E77" s="12"/>
      <c r="F77" s="102"/>
      <c r="G77" s="103">
        <f>SUM(F78:F79)</f>
        <v>0</v>
      </c>
      <c r="H77" s="106"/>
      <c r="I77" s="113"/>
      <c r="J77" s="114"/>
      <c r="K77" s="103">
        <f>SUM(J78:J79)</f>
        <v>0</v>
      </c>
      <c r="L77" s="106"/>
    </row>
    <row r="78" spans="1:12" ht="11.25">
      <c r="A78" s="89"/>
      <c r="B78" s="88"/>
      <c r="C78" s="90" t="s">
        <v>78</v>
      </c>
      <c r="D78" s="91" t="s">
        <v>540</v>
      </c>
      <c r="E78" s="12">
        <v>1438028210372</v>
      </c>
      <c r="F78" s="102">
        <f>'Liabilities Turkish'!F78/'Income statement Turkish'!$D$62</f>
        <v>0</v>
      </c>
      <c r="G78" s="103"/>
      <c r="H78" s="106"/>
      <c r="I78" s="113"/>
      <c r="J78" s="114">
        <f>'Liabilities Turkish'!J78/'Income statement Turkish'!$D$61</f>
        <v>0</v>
      </c>
      <c r="K78" s="103"/>
      <c r="L78" s="106"/>
    </row>
    <row r="79" spans="1:12" ht="11.25">
      <c r="A79" s="89"/>
      <c r="B79" s="88"/>
      <c r="C79" s="90" t="s">
        <v>91</v>
      </c>
      <c r="D79" s="91" t="s">
        <v>201</v>
      </c>
      <c r="E79" s="12"/>
      <c r="F79" s="102">
        <f>'Liabilities Turkish'!F79/'Income statement Turkish'!$D$62</f>
        <v>0</v>
      </c>
      <c r="G79" s="103"/>
      <c r="H79" s="106"/>
      <c r="I79" s="113"/>
      <c r="J79" s="114">
        <f>'Liabilities Turkish'!J79/'Income statement Turkish'!$D$61</f>
        <v>0</v>
      </c>
      <c r="K79" s="103"/>
      <c r="L79" s="106"/>
    </row>
    <row r="80" spans="1:12" ht="11.25">
      <c r="A80" s="89"/>
      <c r="B80" s="88" t="s">
        <v>103</v>
      </c>
      <c r="C80" s="117" t="s">
        <v>541</v>
      </c>
      <c r="D80" s="91"/>
      <c r="E80" s="12"/>
      <c r="F80" s="102"/>
      <c r="G80" s="103">
        <f>SUM(F81:F82)</f>
        <v>0</v>
      </c>
      <c r="H80" s="106"/>
      <c r="I80" s="113"/>
      <c r="J80" s="114"/>
      <c r="K80" s="103">
        <f>SUM(J81:J82)</f>
        <v>0</v>
      </c>
      <c r="L80" s="106"/>
    </row>
    <row r="81" spans="1:12" ht="11.25">
      <c r="A81" s="89"/>
      <c r="B81" s="88"/>
      <c r="C81" s="90" t="s">
        <v>78</v>
      </c>
      <c r="D81" s="91" t="s">
        <v>533</v>
      </c>
      <c r="E81" s="12"/>
      <c r="F81" s="102">
        <f>'Liabilities Turkish'!F81/'Income statement Turkish'!$D$62</f>
        <v>0</v>
      </c>
      <c r="G81" s="103"/>
      <c r="H81" s="106"/>
      <c r="I81" s="113"/>
      <c r="J81" s="114">
        <f>'Liabilities Turkish'!J81/'Income statement Turkish'!$D$61</f>
        <v>0</v>
      </c>
      <c r="K81" s="103"/>
      <c r="L81" s="106"/>
    </row>
    <row r="82" spans="1:12" ht="11.25">
      <c r="A82" s="89"/>
      <c r="B82" s="88"/>
      <c r="C82" s="90" t="s">
        <v>91</v>
      </c>
      <c r="D82" s="91" t="s">
        <v>194</v>
      </c>
      <c r="E82" s="12"/>
      <c r="F82" s="102">
        <f>'Liabilities Turkish'!F82/'Income statement Turkish'!$D$62</f>
        <v>0</v>
      </c>
      <c r="G82" s="103"/>
      <c r="H82" s="106"/>
      <c r="I82" s="113"/>
      <c r="J82" s="114">
        <f>'Liabilities Turkish'!J82/'Income statement Turkish'!$D$61</f>
        <v>0</v>
      </c>
      <c r="K82" s="103"/>
      <c r="L82" s="106"/>
    </row>
    <row r="83" spans="1:12" ht="11.25">
      <c r="A83" s="89"/>
      <c r="B83" s="88" t="s">
        <v>104</v>
      </c>
      <c r="C83" s="117" t="s">
        <v>199</v>
      </c>
      <c r="D83" s="91"/>
      <c r="E83" s="12"/>
      <c r="F83" s="102"/>
      <c r="G83" s="103">
        <f>SUM(F84:F86)</f>
        <v>0</v>
      </c>
      <c r="H83" s="106"/>
      <c r="I83" s="113"/>
      <c r="J83" s="114"/>
      <c r="K83" s="103">
        <f>SUM(J84:J86)</f>
        <v>0</v>
      </c>
      <c r="L83" s="106"/>
    </row>
    <row r="84" spans="1:12" ht="11.25">
      <c r="A84" s="89"/>
      <c r="B84" s="88"/>
      <c r="C84" s="90" t="s">
        <v>78</v>
      </c>
      <c r="D84" s="91" t="s">
        <v>542</v>
      </c>
      <c r="E84" s="12"/>
      <c r="F84" s="102">
        <f>'Liabilities Turkish'!F84/'Income statement Turkish'!$D$62</f>
        <v>0</v>
      </c>
      <c r="G84" s="103"/>
      <c r="H84" s="106"/>
      <c r="I84" s="113"/>
      <c r="J84" s="114">
        <f>'Liabilities Turkish'!J84/'Income statement Turkish'!$D$61</f>
        <v>0</v>
      </c>
      <c r="K84" s="103"/>
      <c r="L84" s="106"/>
    </row>
    <row r="85" spans="1:12" ht="11.25">
      <c r="A85" s="89"/>
      <c r="B85" s="88"/>
      <c r="C85" s="90" t="s">
        <v>91</v>
      </c>
      <c r="D85" s="91" t="s">
        <v>202</v>
      </c>
      <c r="E85" s="12"/>
      <c r="F85" s="102">
        <f>'Liabilities Turkish'!F85/'Income statement Turkish'!$D$62</f>
        <v>0</v>
      </c>
      <c r="G85" s="103"/>
      <c r="H85" s="106"/>
      <c r="I85" s="113"/>
      <c r="J85" s="114">
        <f>'Liabilities Turkish'!J85/'Income statement Turkish'!$D$61</f>
        <v>0</v>
      </c>
      <c r="K85" s="103"/>
      <c r="L85" s="106"/>
    </row>
    <row r="86" spans="1:12" ht="11.25">
      <c r="A86" s="89"/>
      <c r="B86" s="88"/>
      <c r="C86" s="90" t="s">
        <v>92</v>
      </c>
      <c r="D86" s="91" t="s">
        <v>482</v>
      </c>
      <c r="E86" s="12"/>
      <c r="F86" s="102">
        <f>'Liabilities Turkish'!F86/'Income statement Turkish'!$D$62</f>
        <v>0</v>
      </c>
      <c r="G86" s="103"/>
      <c r="H86" s="106"/>
      <c r="I86" s="113"/>
      <c r="J86" s="114">
        <f>'Liabilities Turkish'!J86/'Income statement Turkish'!$D$61</f>
        <v>0</v>
      </c>
      <c r="K86" s="103"/>
      <c r="L86" s="106"/>
    </row>
    <row r="87" spans="1:12" ht="11.25">
      <c r="A87" s="89" t="s">
        <v>108</v>
      </c>
      <c r="B87" s="88" t="s">
        <v>203</v>
      </c>
      <c r="C87" s="118"/>
      <c r="D87" s="91"/>
      <c r="E87" s="12"/>
      <c r="F87" s="102"/>
      <c r="G87" s="103"/>
      <c r="H87" s="106">
        <f>SUM(G88+G93+G99+G105+G106+G107)</f>
        <v>0</v>
      </c>
      <c r="I87" s="113"/>
      <c r="J87" s="114"/>
      <c r="K87" s="103"/>
      <c r="L87" s="106">
        <f>SUM(K88+K93+K99+K105+K106+K107)</f>
        <v>0</v>
      </c>
    </row>
    <row r="88" spans="1:12" ht="11.25">
      <c r="A88" s="89"/>
      <c r="B88" s="88" t="s">
        <v>77</v>
      </c>
      <c r="C88" s="117" t="s">
        <v>204</v>
      </c>
      <c r="D88" s="91"/>
      <c r="E88" s="12"/>
      <c r="F88" s="102"/>
      <c r="G88" s="103">
        <f>SUM(F89:F92)</f>
        <v>0</v>
      </c>
      <c r="H88" s="106"/>
      <c r="I88" s="113"/>
      <c r="J88" s="114"/>
      <c r="K88" s="103">
        <f>SUM(J89:J92)</f>
        <v>0</v>
      </c>
      <c r="L88" s="106"/>
    </row>
    <row r="89" spans="1:12" ht="11.25">
      <c r="A89" s="89"/>
      <c r="B89" s="88"/>
      <c r="C89" s="90" t="s">
        <v>78</v>
      </c>
      <c r="D89" s="91" t="s">
        <v>205</v>
      </c>
      <c r="E89" s="12">
        <v>1744000000000</v>
      </c>
      <c r="F89" s="102">
        <f>'Liabilities Turkish'!F89/'Income statement Turkish'!$D$62</f>
        <v>0</v>
      </c>
      <c r="G89" s="103"/>
      <c r="H89" s="106"/>
      <c r="I89" s="113"/>
      <c r="J89" s="114">
        <f>'Liabilities Turkish'!J89/'Income statement Turkish'!$D$61</f>
        <v>0</v>
      </c>
      <c r="K89" s="103"/>
      <c r="L89" s="106"/>
    </row>
    <row r="90" spans="1:12" ht="11.25">
      <c r="A90" s="89"/>
      <c r="B90" s="88"/>
      <c r="C90" s="90" t="s">
        <v>91</v>
      </c>
      <c r="D90" s="91" t="s">
        <v>206</v>
      </c>
      <c r="E90" s="12"/>
      <c r="F90" s="102">
        <f>'Liabilities Turkish'!F90/'Income statement Turkish'!$D$62</f>
        <v>0</v>
      </c>
      <c r="G90" s="103"/>
      <c r="H90" s="106"/>
      <c r="I90" s="113"/>
      <c r="J90" s="114">
        <f>'Liabilities Turkish'!J90/'Income statement Turkish'!$D$61</f>
        <v>0</v>
      </c>
      <c r="K90" s="103"/>
      <c r="L90" s="106"/>
    </row>
    <row r="91" spans="1:12" ht="11.25">
      <c r="A91" s="89"/>
      <c r="B91" s="88"/>
      <c r="C91" s="90" t="s">
        <v>81</v>
      </c>
      <c r="D91" s="91" t="s">
        <v>254</v>
      </c>
      <c r="E91" s="12"/>
      <c r="F91" s="102">
        <f>'Liabilities Turkish'!F91/'Income statement Turkish'!$D$62</f>
        <v>0</v>
      </c>
      <c r="G91" s="103"/>
      <c r="H91" s="106"/>
      <c r="I91" s="113"/>
      <c r="J91" s="114">
        <f>'Liabilities Turkish'!J91/'Income statement Turkish'!$D$61</f>
        <v>0</v>
      </c>
      <c r="K91" s="103"/>
      <c r="L91" s="106"/>
    </row>
    <row r="92" spans="1:12" ht="11.25">
      <c r="A92" s="89"/>
      <c r="B92" s="88"/>
      <c r="C92" s="90" t="s">
        <v>83</v>
      </c>
      <c r="D92" s="91" t="s">
        <v>255</v>
      </c>
      <c r="E92" s="12"/>
      <c r="F92" s="102">
        <f>'Liabilities Turkish'!F92/'Income statement Turkish'!$D$62</f>
        <v>0</v>
      </c>
      <c r="G92" s="103"/>
      <c r="H92" s="106"/>
      <c r="I92" s="113"/>
      <c r="J92" s="114">
        <f>'Liabilities Turkish'!J92/'Income statement Turkish'!$D$61</f>
        <v>0</v>
      </c>
      <c r="K92" s="103"/>
      <c r="L92" s="106"/>
    </row>
    <row r="93" spans="1:12" ht="11.25">
      <c r="A93" s="89"/>
      <c r="B93" s="88" t="s">
        <v>90</v>
      </c>
      <c r="C93" s="117" t="s">
        <v>207</v>
      </c>
      <c r="D93" s="91"/>
      <c r="E93" s="12"/>
      <c r="F93" s="102"/>
      <c r="G93" s="103">
        <f>SUM(F94:F98)</f>
        <v>0</v>
      </c>
      <c r="H93" s="106"/>
      <c r="I93" s="113"/>
      <c r="J93" s="114"/>
      <c r="K93" s="103">
        <f>SUM(J94:J98)</f>
        <v>0</v>
      </c>
      <c r="L93" s="106"/>
    </row>
    <row r="94" spans="1:12" ht="11.25">
      <c r="A94" s="89"/>
      <c r="B94" s="88"/>
      <c r="C94" s="90" t="s">
        <v>78</v>
      </c>
      <c r="D94" s="91" t="s">
        <v>208</v>
      </c>
      <c r="E94" s="12"/>
      <c r="F94" s="102">
        <f>'Liabilities Turkish'!F94/'Income statement Turkish'!$D$62</f>
        <v>0</v>
      </c>
      <c r="G94" s="103"/>
      <c r="H94" s="106"/>
      <c r="I94" s="113"/>
      <c r="J94" s="114">
        <f>'Liabilities Turkish'!J94/'Income statement Turkish'!$D$61</f>
        <v>0</v>
      </c>
      <c r="K94" s="103"/>
      <c r="L94" s="106"/>
    </row>
    <row r="95" spans="1:12" ht="11.25">
      <c r="A95" s="89"/>
      <c r="B95" s="88"/>
      <c r="C95" s="90" t="s">
        <v>91</v>
      </c>
      <c r="D95" s="91" t="s">
        <v>209</v>
      </c>
      <c r="E95" s="12"/>
      <c r="F95" s="102">
        <f>'Liabilities Turkish'!F95/'Income statement Turkish'!$D$62</f>
        <v>0</v>
      </c>
      <c r="G95" s="103"/>
      <c r="H95" s="106"/>
      <c r="I95" s="113"/>
      <c r="J95" s="114">
        <f>'Liabilities Turkish'!J95/'Income statement Turkish'!$D$61</f>
        <v>0</v>
      </c>
      <c r="K95" s="103"/>
      <c r="L95" s="106"/>
    </row>
    <row r="96" spans="1:12" ht="11.25">
      <c r="A96" s="89"/>
      <c r="B96" s="88"/>
      <c r="C96" s="90" t="s">
        <v>81</v>
      </c>
      <c r="D96" s="91" t="s">
        <v>484</v>
      </c>
      <c r="E96" s="12"/>
      <c r="F96" s="102">
        <f>'Liabilities Turkish'!F96/'Income statement Turkish'!$D$62</f>
        <v>0</v>
      </c>
      <c r="G96" s="103"/>
      <c r="H96" s="106"/>
      <c r="I96" s="113"/>
      <c r="J96" s="114">
        <f>'Liabilities Turkish'!J96/'Income statement Turkish'!$D$61</f>
        <v>0</v>
      </c>
      <c r="K96" s="103"/>
      <c r="L96" s="106"/>
    </row>
    <row r="97" spans="1:12" ht="11.25">
      <c r="A97" s="89"/>
      <c r="B97" s="88"/>
      <c r="C97" s="90" t="s">
        <v>83</v>
      </c>
      <c r="D97" s="91" t="s">
        <v>210</v>
      </c>
      <c r="E97" s="12"/>
      <c r="F97" s="102">
        <f>'Liabilities Turkish'!F97/'Income statement Turkish'!$D$62</f>
        <v>0</v>
      </c>
      <c r="G97" s="103"/>
      <c r="H97" s="106"/>
      <c r="I97" s="113"/>
      <c r="J97" s="114">
        <f>'Liabilities Turkish'!J97/'Income statement Turkish'!$D$61</f>
        <v>0</v>
      </c>
      <c r="K97" s="103"/>
      <c r="L97" s="106"/>
    </row>
    <row r="98" spans="1:12" ht="11.25">
      <c r="A98" s="89"/>
      <c r="B98" s="88"/>
      <c r="C98" s="90" t="s">
        <v>84</v>
      </c>
      <c r="D98" s="91" t="s">
        <v>211</v>
      </c>
      <c r="E98" s="12">
        <v>928172259956</v>
      </c>
      <c r="F98" s="102">
        <f>'Liabilities Turkish'!F98/'Income statement Turkish'!$D$62</f>
        <v>0</v>
      </c>
      <c r="G98" s="103"/>
      <c r="H98" s="106"/>
      <c r="I98" s="113"/>
      <c r="J98" s="114">
        <f>'Liabilities Turkish'!J98/'Income statement Turkish'!$D$61</f>
        <v>0</v>
      </c>
      <c r="K98" s="103"/>
      <c r="L98" s="106"/>
    </row>
    <row r="99" spans="1:12" ht="11.25">
      <c r="A99" s="89"/>
      <c r="B99" s="88" t="s">
        <v>95</v>
      </c>
      <c r="C99" s="117" t="s">
        <v>483</v>
      </c>
      <c r="D99" s="91"/>
      <c r="E99" s="12"/>
      <c r="F99" s="102"/>
      <c r="G99" s="103">
        <f>SUM(F100:F104)</f>
        <v>0</v>
      </c>
      <c r="H99" s="106"/>
      <c r="I99" s="113"/>
      <c r="J99" s="114"/>
      <c r="K99" s="103">
        <f>SUM(J100:J104)</f>
        <v>0</v>
      </c>
      <c r="L99" s="106"/>
    </row>
    <row r="100" spans="1:12" ht="11.25">
      <c r="A100" s="89"/>
      <c r="B100" s="88"/>
      <c r="C100" s="90" t="s">
        <v>78</v>
      </c>
      <c r="D100" s="91" t="s">
        <v>212</v>
      </c>
      <c r="E100" s="12">
        <v>233960962954</v>
      </c>
      <c r="F100" s="102">
        <f>'Liabilities Turkish'!F100/'Income statement Turkish'!$D$62</f>
        <v>0</v>
      </c>
      <c r="G100" s="112"/>
      <c r="H100" s="124"/>
      <c r="I100" s="113"/>
      <c r="J100" s="114">
        <f>'Liabilities Turkish'!J100/'Income statement Turkish'!$D$61</f>
        <v>0</v>
      </c>
      <c r="K100" s="112"/>
      <c r="L100" s="124"/>
    </row>
    <row r="101" spans="1:12" ht="11.25">
      <c r="A101" s="89"/>
      <c r="B101" s="88"/>
      <c r="C101" s="90" t="s">
        <v>91</v>
      </c>
      <c r="D101" s="91" t="s">
        <v>543</v>
      </c>
      <c r="E101" s="12"/>
      <c r="F101" s="102">
        <f>'Liabilities Turkish'!F101/'Income statement Turkish'!$D$62</f>
        <v>0</v>
      </c>
      <c r="G101" s="112"/>
      <c r="H101" s="124"/>
      <c r="I101" s="113"/>
      <c r="J101" s="114">
        <f>'Liabilities Turkish'!J101/'Income statement Turkish'!$D$61</f>
        <v>0</v>
      </c>
      <c r="K101" s="112"/>
      <c r="L101" s="124"/>
    </row>
    <row r="102" spans="1:12" ht="11.25">
      <c r="A102" s="89"/>
      <c r="B102" s="88"/>
      <c r="C102" s="90" t="s">
        <v>92</v>
      </c>
      <c r="D102" s="91" t="s">
        <v>213</v>
      </c>
      <c r="E102" s="12">
        <v>41279496871</v>
      </c>
      <c r="F102" s="102">
        <f>'Liabilities Turkish'!F102/'Income statement Turkish'!$D$62</f>
        <v>0</v>
      </c>
      <c r="G102" s="112"/>
      <c r="H102" s="124"/>
      <c r="I102" s="113"/>
      <c r="J102" s="114">
        <f>'Liabilities Turkish'!J102/'Income statement Turkish'!$D$61</f>
        <v>0</v>
      </c>
      <c r="K102" s="112"/>
      <c r="L102" s="124"/>
    </row>
    <row r="103" spans="1:12" ht="11.25">
      <c r="A103" s="89"/>
      <c r="B103" s="88"/>
      <c r="C103" s="90" t="s">
        <v>93</v>
      </c>
      <c r="D103" s="91" t="s">
        <v>544</v>
      </c>
      <c r="E103" s="12"/>
      <c r="F103" s="102">
        <f>'Liabilities Turkish'!F103/'Income statement Turkish'!$D$62</f>
        <v>0</v>
      </c>
      <c r="G103" s="112"/>
      <c r="H103" s="124"/>
      <c r="I103" s="113"/>
      <c r="J103" s="114">
        <f>'Liabilities Turkish'!J103/'Income statement Turkish'!$D$61</f>
        <v>0</v>
      </c>
      <c r="K103" s="112"/>
      <c r="L103" s="124"/>
    </row>
    <row r="104" spans="1:12" ht="11.25">
      <c r="A104" s="89"/>
      <c r="B104" s="88"/>
      <c r="C104" s="90" t="s">
        <v>94</v>
      </c>
      <c r="D104" s="91" t="s">
        <v>214</v>
      </c>
      <c r="E104" s="12"/>
      <c r="F104" s="102">
        <f>'Liabilities Turkish'!F104/'Income statement Turkish'!$D$62</f>
        <v>0</v>
      </c>
      <c r="G104" s="112"/>
      <c r="H104" s="124"/>
      <c r="I104" s="113"/>
      <c r="J104" s="114">
        <f>'Liabilities Turkish'!J104/'Income statement Turkish'!$D$61</f>
        <v>0</v>
      </c>
      <c r="K104" s="112"/>
      <c r="L104" s="124"/>
    </row>
    <row r="105" spans="1:12" ht="11.25">
      <c r="A105" s="89"/>
      <c r="B105" s="88" t="s">
        <v>97</v>
      </c>
      <c r="C105" s="117" t="s">
        <v>545</v>
      </c>
      <c r="D105" s="91"/>
      <c r="E105" s="12"/>
      <c r="F105" s="102"/>
      <c r="G105" s="112">
        <v>0</v>
      </c>
      <c r="H105" s="124"/>
      <c r="I105" s="113"/>
      <c r="J105" s="114"/>
      <c r="K105" s="112">
        <v>0</v>
      </c>
      <c r="L105" s="124"/>
    </row>
    <row r="106" spans="1:12" ht="11.25">
      <c r="A106" s="89"/>
      <c r="B106" s="88" t="s">
        <v>101</v>
      </c>
      <c r="C106" s="117" t="s">
        <v>215</v>
      </c>
      <c r="D106" s="91"/>
      <c r="E106" s="12"/>
      <c r="F106" s="102"/>
      <c r="G106" s="103">
        <v>0</v>
      </c>
      <c r="H106" s="124"/>
      <c r="I106" s="113"/>
      <c r="J106" s="114"/>
      <c r="K106" s="103">
        <v>0</v>
      </c>
      <c r="L106" s="124"/>
    </row>
    <row r="107" spans="1:12" ht="11.25">
      <c r="A107" s="89"/>
      <c r="B107" s="88" t="s">
        <v>103</v>
      </c>
      <c r="C107" s="117" t="s">
        <v>216</v>
      </c>
      <c r="D107" s="91"/>
      <c r="E107" s="13">
        <v>104236246051</v>
      </c>
      <c r="F107" s="102"/>
      <c r="G107" s="103">
        <v>0</v>
      </c>
      <c r="H107" s="106"/>
      <c r="I107" s="113"/>
      <c r="J107" s="114"/>
      <c r="K107" s="103">
        <v>0</v>
      </c>
      <c r="L107" s="106"/>
    </row>
    <row r="108" spans="1:12" ht="12" thickBot="1">
      <c r="A108" s="89"/>
      <c r="B108" s="88"/>
      <c r="C108" s="118"/>
      <c r="D108" s="119"/>
      <c r="E108" s="8"/>
      <c r="F108" s="102"/>
      <c r="G108" s="103"/>
      <c r="H108" s="106"/>
      <c r="I108" s="113"/>
      <c r="J108" s="114"/>
      <c r="K108" s="103"/>
      <c r="L108" s="106"/>
    </row>
    <row r="109" spans="1:12" ht="12" thickBot="1">
      <c r="A109" s="131"/>
      <c r="B109" s="132"/>
      <c r="C109" s="133"/>
      <c r="D109" s="134" t="s">
        <v>217</v>
      </c>
      <c r="E109" s="135"/>
      <c r="F109" s="110"/>
      <c r="G109" s="108"/>
      <c r="H109" s="108">
        <f>SUM(H87+H52+H4)</f>
        <v>0</v>
      </c>
      <c r="I109" s="136"/>
      <c r="J109" s="137"/>
      <c r="K109" s="108"/>
      <c r="L109" s="108">
        <f>SUM(L87+L52+L4)</f>
        <v>0</v>
      </c>
    </row>
  </sheetData>
  <sheetProtection/>
  <mergeCells count="5">
    <mergeCell ref="C5:D5"/>
    <mergeCell ref="A1:K1"/>
    <mergeCell ref="A2:L2"/>
    <mergeCell ref="A3:D3"/>
    <mergeCell ref="B4:D4"/>
  </mergeCells>
  <conditionalFormatting sqref="A2:L2">
    <cfRule type="expression" priority="1" dxfId="15" stopIfTrue="1">
      <formula>#REF!=1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Atay Holding A.Ş</dc:creator>
  <cp:keywords/>
  <dc:description/>
  <cp:lastModifiedBy>Ahmet</cp:lastModifiedBy>
  <cp:lastPrinted>2005-12-16T08:19:59Z</cp:lastPrinted>
  <dcterms:created xsi:type="dcterms:W3CDTF">2005-02-02T15:27:26Z</dcterms:created>
  <dcterms:modified xsi:type="dcterms:W3CDTF">2014-10-29T15:50:48Z</dcterms:modified>
  <cp:category/>
  <cp:version/>
  <cp:contentType/>
  <cp:contentStatus/>
</cp:coreProperties>
</file>